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2026\BOOK DE PROJETOS\PROJETOS PARA SÃO PAULO\CÁLCULOS\"/>
    </mc:Choice>
  </mc:AlternateContent>
  <xr:revisionPtr revIDLastSave="0" documentId="13_ncr:1_{E492E0A1-A268-4C4B-9779-72DB9633D00B}" xr6:coauthVersionLast="47" xr6:coauthVersionMax="47" xr10:uidLastSave="{00000000-0000-0000-0000-000000000000}"/>
  <bookViews>
    <workbookView xWindow="-120" yWindow="-120" windowWidth="29040" windowHeight="15720" tabRatio="795" firstSheet="3" activeTab="3" xr2:uid="{00000000-000D-0000-FFFF-FFFF00000000}"/>
  </bookViews>
  <sheets>
    <sheet name="AUD % SETEMBRO" sheetId="24" state="hidden" r:id="rId1"/>
    <sheet name="GRADE OUT 25" sheetId="22" state="hidden" r:id="rId2"/>
    <sheet name="LISTA" sheetId="25" state="hidden" r:id="rId3"/>
    <sheet name="GO" sheetId="34" r:id="rId4"/>
    <sheet name="MTP GO" sheetId="4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3">[3]!________________________p1</definedName>
    <definedName name="____________________________________________alt2">[3]!________________________p1</definedName>
    <definedName name="____________________________________________Brz1">#REF!</definedName>
    <definedName name="____________________________________________Brz2">#REF!</definedName>
    <definedName name="____________________________________________R" localSheetId="3">[3]!________________________p1</definedName>
    <definedName name="____________________________________________R">[3]!________________________p1</definedName>
    <definedName name="____________________________________________rr2" localSheetId="3">[3]!________________________p1</definedName>
    <definedName name="____________________________________________rr2">[3]!________________________p1</definedName>
    <definedName name="___________________________________________alt2" localSheetId="3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3">[3]!_______________________p1</definedName>
    <definedName name="___________________________________________R">[3]!_______________________p1</definedName>
    <definedName name="___________________________________________rr2" localSheetId="3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_Brz1">#REF!</definedName>
    <definedName name="_________________________________________Brz2">#REF!</definedName>
    <definedName name="________________________________________alt2" localSheetId="3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3">[3]!_______________________p1</definedName>
    <definedName name="________________________________________R">[3]!_______________________p1</definedName>
    <definedName name="________________________________________rr2" localSheetId="3">[3]!_______________________p1</definedName>
    <definedName name="________________________________________rr2">[3]!_______________________p1</definedName>
    <definedName name="_______________________________________alt2" localSheetId="3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3">[3]!______________________p1</definedName>
    <definedName name="_______________________________________R">[3]!______________________p1</definedName>
    <definedName name="_______________________________________rr2" localSheetId="3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3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3">[3]!_____________________p1</definedName>
    <definedName name="_____________________________________R">[3]!_____________________p1</definedName>
    <definedName name="_____________________________________rr2" localSheetId="3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3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3">[3]!____________________p1</definedName>
    <definedName name="____________________________________R">[3]!____________________p1</definedName>
    <definedName name="____________________________________rr2" localSheetId="3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3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3">[3]!____p1</definedName>
    <definedName name="___________________________________R">[3]!____p1</definedName>
    <definedName name="___________________________________rr2" localSheetId="3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3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3">[3]!__p1</definedName>
    <definedName name="__________________________________R">[3]!__p1</definedName>
    <definedName name="__________________________________rr2" localSheetId="3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3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3">[3]!______________________p1</definedName>
    <definedName name="_________________________________R">[3]!______________________p1</definedName>
    <definedName name="_________________________________rr2" localSheetId="3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3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3">[5]!________________________p1</definedName>
    <definedName name="________________________________R">[5]!________________________p1</definedName>
    <definedName name="________________________________rr2" localSheetId="3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3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3">[5]!_______________________p1</definedName>
    <definedName name="_______________________________R">[5]!_______________________p1</definedName>
    <definedName name="_______________________________rr2" localSheetId="3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3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3">[5]!_____________________p1</definedName>
    <definedName name="______________________________R">[5]!_____________________p1</definedName>
    <definedName name="______________________________rr2" localSheetId="3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3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3">[3]!___p1</definedName>
    <definedName name="_____________________________R">[3]!___p1</definedName>
    <definedName name="_____________________________rr2" localSheetId="3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3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3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3">[5]!____________________p1</definedName>
    <definedName name="____________________________R">[5]!____________________p1</definedName>
    <definedName name="____________________________rr2" localSheetId="3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3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3">[5]!__________________p1</definedName>
    <definedName name="___________________________R">[5]!__________________p1</definedName>
    <definedName name="___________________________rr2" localSheetId="3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3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3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3">[5]!__________________p1</definedName>
    <definedName name="__________________________R">[5]!__________________p1</definedName>
    <definedName name="__________________________rr2" localSheetId="3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3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3">[5]!__________p1</definedName>
    <definedName name="_________________________R">[5]!__________p1</definedName>
    <definedName name="_________________________rr2" localSheetId="3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3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3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3">[5]!______________________p1</definedName>
    <definedName name="________________________R">[5]!______________________p1</definedName>
    <definedName name="________________________rr2" localSheetId="3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3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3">[5]!_________p1</definedName>
    <definedName name="_______________________R">[5]!_________p1</definedName>
    <definedName name="_______________________rr2" localSheetId="3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3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3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3">[5]!_________________p1</definedName>
    <definedName name="______________________R">[5]!_________________p1</definedName>
    <definedName name="______________________rr2" localSheetId="3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3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3">[5]!________p1</definedName>
    <definedName name="_____________________R">[5]!________p1</definedName>
    <definedName name="_____________________rr2" localSheetId="3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3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3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3">[5]!________________p1</definedName>
    <definedName name="____________________R">[5]!________________p1</definedName>
    <definedName name="____________________Rd30">#REF!</definedName>
    <definedName name="____________________rr2" localSheetId="3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3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3">[5]!_______p1</definedName>
    <definedName name="___________________R">[5]!_______p1</definedName>
    <definedName name="___________________Rd30">#REF!</definedName>
    <definedName name="___________________rr2" localSheetId="3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3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3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3">[5]!_____________p1</definedName>
    <definedName name="__________________R">[5]!_____________p1</definedName>
    <definedName name="__________________Rd30">#REF!</definedName>
    <definedName name="__________________rr2" localSheetId="3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3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3">[5]!______p1</definedName>
    <definedName name="_________________R">[5]!______p1</definedName>
    <definedName name="_________________Rd30">#REF!</definedName>
    <definedName name="_________________rr2" localSheetId="3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3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3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3">[5]!_______________p1</definedName>
    <definedName name="________________R">[5]!_______________p1</definedName>
    <definedName name="________________Rd30">#REF!</definedName>
    <definedName name="________________rr2" localSheetId="3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3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3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3">[5]!_____p1</definedName>
    <definedName name="_______________R">[5]!_____p1</definedName>
    <definedName name="_______________Rd30">#REF!</definedName>
    <definedName name="_______________rr2" localSheetId="3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3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3">[5]!____________p1</definedName>
    <definedName name="______________R">[5]!____________p1</definedName>
    <definedName name="______________Rd30">#REF!</definedName>
    <definedName name="______________rr2" localSheetId="3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3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3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3">[5]!_____p1</definedName>
    <definedName name="_____________R">[5]!_____p1</definedName>
    <definedName name="_____________Rd30">#REF!</definedName>
    <definedName name="_____________rr2" localSheetId="3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3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3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3">[5]!___________________p1</definedName>
    <definedName name="____________R">[5]!___________________p1</definedName>
    <definedName name="____________Rd30">#REF!</definedName>
    <definedName name="____________rr2" localSheetId="3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3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3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3">[5]!_____p1</definedName>
    <definedName name="___________R">[5]!_____p1</definedName>
    <definedName name="___________Rd30">#REF!</definedName>
    <definedName name="___________rr2" localSheetId="3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3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3">[5]!______________p1</definedName>
    <definedName name="__________R">[5]!______________p1</definedName>
    <definedName name="__________Rd30">#REF!</definedName>
    <definedName name="__________rr2" localSheetId="3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3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3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3">[5]!_____p1</definedName>
    <definedName name="_________R">[5]!_____p1</definedName>
    <definedName name="_________Rd30">#REF!</definedName>
    <definedName name="_________rr2" localSheetId="3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3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3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3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3">[5]!_____p1</definedName>
    <definedName name="_______R">[5]!_____p1</definedName>
    <definedName name="_______Rd30">#REF!</definedName>
    <definedName name="_______rr2" localSheetId="3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3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3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3">[5]!___________p1</definedName>
    <definedName name="______R">[5]!___________p1</definedName>
    <definedName name="______Rd30">#REF!</definedName>
    <definedName name="______rr2" localSheetId="3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3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3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3">[5]!____p1</definedName>
    <definedName name="_____R">[5]!____p1</definedName>
    <definedName name="_____Rd30">#REF!</definedName>
    <definedName name="_____rr2" localSheetId="3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3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3">[0]!_____p1</definedName>
    <definedName name="____er1">[0]!_____p1</definedName>
    <definedName name="____Fev1">#REF!</definedName>
    <definedName name="____Jan1">#REF!</definedName>
    <definedName name="____JO2" localSheetId="3">[0]!_p1</definedName>
    <definedName name="____JO2">[0]!_p1</definedName>
    <definedName name="____Jul1">#REF!</definedName>
    <definedName name="____Jun1">#REF!</definedName>
    <definedName name="____l" localSheetId="3">[9]!_xlbgnm.p1</definedName>
    <definedName name="____l">[9]!_xlbgnm.p1</definedName>
    <definedName name="____Mai1">#REF!</definedName>
    <definedName name="____Mar1">#REF!</definedName>
    <definedName name="____MAV1" localSheetId="3">[0]!_____p1</definedName>
    <definedName name="____MAV1">[0]!_____p1</definedName>
    <definedName name="____NO2" localSheetId="3">[9]!_xlbgnm.p1</definedName>
    <definedName name="____NO2">[9]!_xlbgnm.p1</definedName>
    <definedName name="____NO3" localSheetId="3">[9]!_xlbgnm.p1</definedName>
    <definedName name="____NO3">[9]!_xlbgnm.p1</definedName>
    <definedName name="____NO4" localSheetId="3">[9]!_xlbgnm.p1</definedName>
    <definedName name="____NO4">[9]!_xlbgnm.p1</definedName>
    <definedName name="____NO5" localSheetId="3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3">[0]!_____p1</definedName>
    <definedName name="____R">[0]!_____p1</definedName>
    <definedName name="____Rd30">#REF!</definedName>
    <definedName name="____REV3" localSheetId="3">[0]!_____p1</definedName>
    <definedName name="____REV3">[0]!_____p1</definedName>
    <definedName name="____rr2" localSheetId="3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3">[0]!____p1</definedName>
    <definedName name="___alt2">[0]!____p1</definedName>
    <definedName name="___Brz1">[4]Feriados!$B$4:$B$14</definedName>
    <definedName name="___Brz2">[4]Feriados!$B$17:$B$24</definedName>
    <definedName name="___cto2" localSheetId="3">[5]!_______________p1</definedName>
    <definedName name="___cto2">[5]!_______________p1</definedName>
    <definedName name="___Dez1">#REF!</definedName>
    <definedName name="___er1" localSheetId="3">[0]!____p1</definedName>
    <definedName name="___er1">[0]!____p1</definedName>
    <definedName name="___Fev1">#REF!</definedName>
    <definedName name="___Jan1">#REF!</definedName>
    <definedName name="___JO2" localSheetId="3">[8]!___p1</definedName>
    <definedName name="___JO2">[8]!___p1</definedName>
    <definedName name="___JR2" localSheetId="3">[5]!_______________p1</definedName>
    <definedName name="___JR2">[5]!_______________p1</definedName>
    <definedName name="___Jul1">#REF!</definedName>
    <definedName name="___Jun1">#REF!</definedName>
    <definedName name="___l" localSheetId="3">[5]!_______________p1</definedName>
    <definedName name="___l">[5]!_______________p1</definedName>
    <definedName name="___Mai1">#REF!</definedName>
    <definedName name="___Mar1">#REF!</definedName>
    <definedName name="___MAV1" localSheetId="3">[0]!____p1</definedName>
    <definedName name="___MAV1">[0]!____p1</definedName>
    <definedName name="___me3" localSheetId="3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3">[0]!____p1</definedName>
    <definedName name="___R">[0]!____p1</definedName>
    <definedName name="___Rd30">#REF!</definedName>
    <definedName name="___rev1" localSheetId="3">[5]!_______________p1</definedName>
    <definedName name="___rev1">[5]!_______________p1</definedName>
    <definedName name="___REV3" localSheetId="3">[0]!____p1</definedName>
    <definedName name="___REV3">[0]!____p1</definedName>
    <definedName name="___rr2" localSheetId="3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3">[8]!___p1</definedName>
    <definedName name="___ter1">[8]!___p1</definedName>
    <definedName name="___TI55" localSheetId="3">[8]!___p1</definedName>
    <definedName name="___TI55">[8]!___p1</definedName>
    <definedName name="__Abr1">[11]calendario!$A$15</definedName>
    <definedName name="__Ago1">[11]calendario!$I$24</definedName>
    <definedName name="__alt2" localSheetId="3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3">[3]!___p1</definedName>
    <definedName name="__cto2">[3]!___p1</definedName>
    <definedName name="__Dez1">[11]calendario!$Q$33</definedName>
    <definedName name="__er1" localSheetId="3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3">[13]!__p1</definedName>
    <definedName name="__JO2">[13]!__p1</definedName>
    <definedName name="__JR2" localSheetId="3">[3]!___p1</definedName>
    <definedName name="__JR2">[3]!___p1</definedName>
    <definedName name="__Jul1">[11]calendario!$A$24</definedName>
    <definedName name="__Jun1">[11]calendario!$Q$15</definedName>
    <definedName name="__l" localSheetId="3">[0]!_____p1</definedName>
    <definedName name="__l">[0]!_____p1</definedName>
    <definedName name="__Mai1">[11]calendario!$I$15</definedName>
    <definedName name="__Mar1">[11]calendario!$Q$6</definedName>
    <definedName name="__MAV1" localSheetId="3">[0]!___p1</definedName>
    <definedName name="__MAV1">[0]!___p1</definedName>
    <definedName name="__me3" localSheetId="3">[3]!___p1</definedName>
    <definedName name="__me3">[3]!___p1</definedName>
    <definedName name="__MTV2" localSheetId="3">[0]!_____p1</definedName>
    <definedName name="__MTV2">[0]!_____p1</definedName>
    <definedName name="__MTV3" localSheetId="3">[0]!_____p1</definedName>
    <definedName name="__MTV3">[0]!_____p1</definedName>
    <definedName name="__NO2" localSheetId="3">[9]!_xlbgnm.p1</definedName>
    <definedName name="__NO2">[9]!_xlbgnm.p1</definedName>
    <definedName name="__NO3" localSheetId="3">[9]!_xlbgnm.p1</definedName>
    <definedName name="__NO3">[9]!_xlbgnm.p1</definedName>
    <definedName name="__NO4" localSheetId="3">[9]!_xlbgnm.p1</definedName>
    <definedName name="__NO4">[9]!_xlbgnm.p1</definedName>
    <definedName name="__NO5" localSheetId="3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3">[0]!___p1</definedName>
    <definedName name="__R">[0]!___p1</definedName>
    <definedName name="__Rd30">#REF!</definedName>
    <definedName name="__rev1" localSheetId="3">[3]!___p1</definedName>
    <definedName name="__rev1">[3]!___p1</definedName>
    <definedName name="__rev2" localSheetId="3">[0]!_____p1</definedName>
    <definedName name="__rev2">[0]!_____p1</definedName>
    <definedName name="__REV3" localSheetId="3">[0]!___p1</definedName>
    <definedName name="__REV3">[0]!___p1</definedName>
    <definedName name="__rr2" localSheetId="3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3">[8]!__p1</definedName>
    <definedName name="__ter1">[8]!__p1</definedName>
    <definedName name="__TI55" localSheetId="3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3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3">[5]!____p1</definedName>
    <definedName name="_cto2">[5]!____p1</definedName>
    <definedName name="_dd1" localSheetId="3">[0]!_p1</definedName>
    <definedName name="_dd1">[0]!_p1</definedName>
    <definedName name="_Dez1">#REF!</definedName>
    <definedName name="_er1" localSheetId="3">[5]!____p1</definedName>
    <definedName name="_er1">[5]!____p1</definedName>
    <definedName name="_Fev1">#REF!</definedName>
    <definedName name="_xlnm._FilterDatabase" localSheetId="3" hidden="1">#REF!</definedName>
    <definedName name="_xlnm._FilterDatabase" hidden="1">#REF!</definedName>
    <definedName name="_ID">"II.19 BACEN balancete passivo(5)"</definedName>
    <definedName name="_Jan1">#REF!</definedName>
    <definedName name="_JO2" localSheetId="3">[13]!_p1</definedName>
    <definedName name="_JO2">[13]!_p1</definedName>
    <definedName name="_JR2" localSheetId="3">[5]!____p1</definedName>
    <definedName name="_JR2">[5]!____p1</definedName>
    <definedName name="_Jul1">#REF!</definedName>
    <definedName name="_Jun1">#REF!</definedName>
    <definedName name="_key02" localSheetId="3" hidden="1">#REF!</definedName>
    <definedName name="_key02" hidden="1">#REF!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l" localSheetId="3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3">[5]!____p1</definedName>
    <definedName name="_MAV1">[5]!____p1</definedName>
    <definedName name="_me3" localSheetId="3">[5]!____p1</definedName>
    <definedName name="_me3">[5]!____p1</definedName>
    <definedName name="_MTV2" localSheetId="3">[0]!____p1</definedName>
    <definedName name="_MTV2">[0]!____p1</definedName>
    <definedName name="_MTV3" localSheetId="3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3">[5]!__p1</definedName>
    <definedName name="_R">[5]!__p1</definedName>
    <definedName name="_Rd30">#REF!</definedName>
    <definedName name="_rev1" localSheetId="3">[5]!____p1</definedName>
    <definedName name="_rev1">[5]!____p1</definedName>
    <definedName name="_rev2" localSheetId="3">[0]!____p1</definedName>
    <definedName name="_rev2">[0]!____p1</definedName>
    <definedName name="_REV3" localSheetId="3">[5]!____p1</definedName>
    <definedName name="_REV3">[5]!____p1</definedName>
    <definedName name="_rr2" localSheetId="3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localSheetId="3" hidden="1">#REF!</definedName>
    <definedName name="_Sort" hidden="1">#REF!</definedName>
    <definedName name="_SP1">[16]SP1!$A$6:$AV$50</definedName>
    <definedName name="_ter1" localSheetId="3">[13]!_p1</definedName>
    <definedName name="_ter1">[13]!_p1</definedName>
    <definedName name="_TI55" localSheetId="3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3">[0]!_p1</definedName>
    <definedName name="_VI2">[0]!_p1</definedName>
    <definedName name="a">#REF!</definedName>
    <definedName name="aa" localSheetId="3">[0]!___p1</definedName>
    <definedName name="aa">[0]!___p1</definedName>
    <definedName name="aaa" localSheetId="3">[0]!___p1</definedName>
    <definedName name="aaa">[0]!___p1</definedName>
    <definedName name="aaaa" localSheetId="3">[0]!___p1</definedName>
    <definedName name="aaaa">[0]!___p1</definedName>
    <definedName name="AAAAA">'[17]Pen M AS ABC 25+RJ1'!#REF!</definedName>
    <definedName name="aaaaaa" localSheetId="3">[0]!___p1</definedName>
    <definedName name="aaaaaa">[0]!___p1</definedName>
    <definedName name="aaaaaaa" localSheetId="3">[0]!___p1</definedName>
    <definedName name="aaaaaaa">[0]!___p1</definedName>
    <definedName name="aaaaaaaaa" localSheetId="3">[0]!____p1</definedName>
    <definedName name="aaaaaaaaa">[0]!____p1</definedName>
    <definedName name="aaaaaaaaaaaaaaaaa">#N/A</definedName>
    <definedName name="AAAAAAAAAAAAAAAAAAAAAAAA" localSheetId="3">[5]!____p1</definedName>
    <definedName name="AAAAAAAAAAAAAAAAAAAAAAAA">[5]!____p1</definedName>
    <definedName name="aaaaaaaaaaaaaaaaaaaaaaaaaaaa" localSheetId="3">[0]!___p1</definedName>
    <definedName name="aaaaaaaaaaaaaaaaaaaaaaaaaaaa">[0]!___p1</definedName>
    <definedName name="ab" localSheetId="3">[5]!_p1</definedName>
    <definedName name="ab">[5]!_p1</definedName>
    <definedName name="aba" localSheetId="3">[9]!_xlbgnm.p1</definedName>
    <definedName name="aba">[9]!_xlbgnm.p1</definedName>
    <definedName name="abc" localSheetId="3">[0]!_p1</definedName>
    <definedName name="abc">[0]!_p1</definedName>
    <definedName name="ABCD" localSheetId="3">[5]!____p1</definedName>
    <definedName name="ABCD">[5]!____p1</definedName>
    <definedName name="abert" localSheetId="3">[0]!___p1</definedName>
    <definedName name="abert">[0]!___p1</definedName>
    <definedName name="abertandi" localSheetId="3">[0]!_p1</definedName>
    <definedName name="abertandi">[0]!_p1</definedName>
    <definedName name="Abna">#REF!</definedName>
    <definedName name="Abril" localSheetId="3" hidden="1">{"'crono'!$U$12:$W$20"}</definedName>
    <definedName name="Abril" hidden="1">{"'crono'!$U$12:$W$20"}</definedName>
    <definedName name="ABXC" localSheetId="3">[5]!____p1</definedName>
    <definedName name="ABXC">[5]!____p1</definedName>
    <definedName name="acre" localSheetId="3">[0]!_p1</definedName>
    <definedName name="acre">[0]!_p1</definedName>
    <definedName name="ACT">'[17]Pen M AS ABC 25+RJ1'!#REF!</definedName>
    <definedName name="ACUM">#REF!</definedName>
    <definedName name="adfasdfafd" localSheetId="3">[0]!_p1</definedName>
    <definedName name="adfasdfafd">[0]!_p1</definedName>
    <definedName name="ADOE" localSheetId="3">[0]!___p1</definedName>
    <definedName name="ADOE">[0]!___p1</definedName>
    <definedName name="afa" localSheetId="3">[0]!____p1</definedName>
    <definedName name="afa">[0]!____p1</definedName>
    <definedName name="afdsa" localSheetId="3">[9]!_xlbgnm.p1</definedName>
    <definedName name="afdsa">[9]!_xlbgnm.p1</definedName>
    <definedName name="agaga" localSheetId="3">[9]!_xlbgnm.p1</definedName>
    <definedName name="agaga">[9]!_xlbgnm.p1</definedName>
    <definedName name="ago" localSheetId="3">[9]!_xlbgnm.p1</definedName>
    <definedName name="ago">[9]!_xlbgnm.p1</definedName>
    <definedName name="agosto" localSheetId="3">[9]!_xlbgnm.p1</definedName>
    <definedName name="agosto">[9]!_xlbgnm.p1</definedName>
    <definedName name="ahaerf" localSheetId="3">[9]!_xlbgnm.p1</definedName>
    <definedName name="ahaerf">[9]!_xlbgnm.p1</definedName>
    <definedName name="AI">#REF!</definedName>
    <definedName name="al" localSheetId="3">[9]!_xlbgnm.p1</definedName>
    <definedName name="al">[9]!_xlbgnm.p1</definedName>
    <definedName name="ala" localSheetId="3">[9]!_xlbgnm.p1</definedName>
    <definedName name="ala">[9]!_xlbgnm.p1</definedName>
    <definedName name="alexandre" localSheetId="3">[0]!_p1</definedName>
    <definedName name="alexandre">[0]!_p1</definedName>
    <definedName name="alexandreeeeeeeeeeeeeeee" localSheetId="3">[0]!_p1</definedName>
    <definedName name="alexandreeeeeeeeeeeeeeee">[0]!_p1</definedName>
    <definedName name="Alter" localSheetId="3">[13]!_p1</definedName>
    <definedName name="Alter">[13]!_p1</definedName>
    <definedName name="alteração" localSheetId="3">[13]!_p1</definedName>
    <definedName name="alteração">[13]!_p1</definedName>
    <definedName name="Aluguel">[18]Franqueado!#REF!</definedName>
    <definedName name="ama" localSheetId="3">[13]!_p1</definedName>
    <definedName name="ama">[13]!_p1</definedName>
    <definedName name="amana" localSheetId="3">[9]!_xlbgnm.p1</definedName>
    <definedName name="amana">[9]!_xlbgnm.p1</definedName>
    <definedName name="amano" localSheetId="3">[0]!_p1</definedName>
    <definedName name="amano">[0]!_p1</definedName>
    <definedName name="amano1" localSheetId="3">[0]!_p1</definedName>
    <definedName name="amano1">[0]!_p1</definedName>
    <definedName name="amazonia" localSheetId="3">[13]!_p1</definedName>
    <definedName name="amazonia">[13]!_p1</definedName>
    <definedName name="amazonia1" localSheetId="3">[13]!_p1</definedName>
    <definedName name="amazonia1">[13]!_p1</definedName>
    <definedName name="ana" localSheetId="3">[9]!_xlbgnm.p1</definedName>
    <definedName name="ana">[9]!_xlbgnm.p1</definedName>
    <definedName name="Andina">'[19]FLOWCHART-02'!#REF!</definedName>
    <definedName name="andrea" localSheetId="3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3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3">[5]!____p1</definedName>
    <definedName name="ansansn">[5]!____p1</definedName>
    <definedName name="AQ" localSheetId="3">[0]!_p1</definedName>
    <definedName name="AQ">[0]!_p1</definedName>
    <definedName name="aqaaa" localSheetId="3">[0]!___p1</definedName>
    <definedName name="aqaaa">[0]!___p1</definedName>
    <definedName name="aquisição" localSheetId="3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3">GO!$B$2:$V$29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3">[9]!_xlbgnm.p1</definedName>
    <definedName name="arg">[9]!_xlbgnm.p1</definedName>
    <definedName name="Arq_Nome">#REF!</definedName>
    <definedName name="as" localSheetId="3">[5]!____p1</definedName>
    <definedName name="as">[5]!____p1</definedName>
    <definedName name="asa">#N/A</definedName>
    <definedName name="ASAB25">#REF!</definedName>
    <definedName name="ASAB35">#REF!</definedName>
    <definedName name="ASABC25">#REF!</definedName>
    <definedName name="ASABC35">#REF!</definedName>
    <definedName name="asasdasd" localSheetId="3" hidden="1">#REF!</definedName>
    <definedName name="asasdasd" hidden="1">#REF!</definedName>
    <definedName name="asasdsfd" localSheetId="3">[0]!___p1</definedName>
    <definedName name="asasdsfd">[0]!___p1</definedName>
    <definedName name="asd" localSheetId="3" hidden="1">#REF!</definedName>
    <definedName name="asd" hidden="1">#REF!</definedName>
    <definedName name="asdasd" localSheetId="3">[5]!_p1</definedName>
    <definedName name="asdasd">[5]!_p1</definedName>
    <definedName name="asde" localSheetId="3">[0]!___p1</definedName>
    <definedName name="asde">[0]!___p1</definedName>
    <definedName name="asdfasdfasdf" localSheetId="3">[0]!_p1</definedName>
    <definedName name="asdfasdfasdf">[0]!_p1</definedName>
    <definedName name="ASE" localSheetId="3">[9]!_xlbgnm.p1</definedName>
    <definedName name="ASE">[9]!_xlbgnm.p1</definedName>
    <definedName name="ased" localSheetId="3">[9]!_xlbgnm.p1</definedName>
    <definedName name="ased">[9]!_xlbgnm.p1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3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 localSheetId="3">[9]!_xlbgnm.p1</definedName>
    <definedName name="avab">[9]!_xlbgnm.p1</definedName>
    <definedName name="b" localSheetId="3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SEPROG">#REF!</definedName>
    <definedName name="BAU">[16]BAU!$A$3:$AV$50</definedName>
    <definedName name="Baurú_Street">#REF!</definedName>
    <definedName name="bb" localSheetId="3">[0]!___p1</definedName>
    <definedName name="bb">[0]!___p1</definedName>
    <definedName name="bbb" localSheetId="3">[0]!___p1</definedName>
    <definedName name="bbb">[0]!___p1</definedName>
    <definedName name="BBBB" localSheetId="3">[0]!_p1</definedName>
    <definedName name="BBBB">[0]!_p1</definedName>
    <definedName name="bbbbb" localSheetId="3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3">[9]!_xlbgnm.p1</definedName>
    <definedName name="bgaw4eg">[9]!_xlbgnm.p1</definedName>
    <definedName name="BH">[16]BH!$A$6:$AV$50</definedName>
    <definedName name="bla" localSheetId="3" hidden="1">{"'crono'!$U$12:$W$20"}</definedName>
    <definedName name="bla" hidden="1">{"'crono'!$U$12:$W$20"}</definedName>
    <definedName name="BO" localSheetId="3">[0]!_p1</definedName>
    <definedName name="BO">[0]!_p1</definedName>
    <definedName name="boneco">#REF!</definedName>
    <definedName name="bORDA">#REF!</definedName>
    <definedName name="boxes">#REF!,#REF!</definedName>
    <definedName name="bra" localSheetId="3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3">[5]!____p1</definedName>
    <definedName name="busdoor">[5]!____p1</definedName>
    <definedName name="BV" localSheetId="3" hidden="1">{"'crono'!$U$12:$W$20"}</definedName>
    <definedName name="BV" hidden="1">{"'crono'!$U$12:$W$20"}</definedName>
    <definedName name="ç" localSheetId="3">[0]!___p1</definedName>
    <definedName name="ç">[0]!___p1</definedName>
    <definedName name="CA" localSheetId="3">[0]!_p1</definedName>
    <definedName name="CA">[0]!_p1</definedName>
    <definedName name="CABO" localSheetId="3">[0]!_p1</definedName>
    <definedName name="CABO">[0]!_p1</definedName>
    <definedName name="cabo1">#REF!</definedName>
    <definedName name="caboago">#REF!</definedName>
    <definedName name="CAD_ID">#REF!</definedName>
    <definedName name="CAG" localSheetId="3">[0]!_p1</definedName>
    <definedName name="CAG">[0]!_p1</definedName>
    <definedName name="cal" localSheetId="3">[13]!_p1</definedName>
    <definedName name="cal">[13]!_p1</definedName>
    <definedName name="CAM">[16]CAM!$A$6:$AV$50</definedName>
    <definedName name="camila" localSheetId="3">[13]!_p1</definedName>
    <definedName name="camila">[13]!_p1</definedName>
    <definedName name="Caminhão">#REF!</definedName>
    <definedName name="cancelar" localSheetId="3">[0]!_p1</definedName>
    <definedName name="cancelar">[0]!_p1</definedName>
    <definedName name="cap">#REF!</definedName>
    <definedName name="capa">[24]outdr!$A$9:$F$32</definedName>
    <definedName name="Capaa1" localSheetId="3">[5]!____p1</definedName>
    <definedName name="Capaa1">[5]!____p1</definedName>
    <definedName name="capacorporate">#REF!</definedName>
    <definedName name="capafraglobal">#REF!</definedName>
    <definedName name="Capanova" localSheetId="3" hidden="1">#REF!</definedName>
    <definedName name="Capanova" hidden="1">#REF!</definedName>
    <definedName name="capas">#N/A</definedName>
    <definedName name="Capinha" localSheetId="3">[0]!___p1</definedName>
    <definedName name="Capinha">[0]!___p1</definedName>
    <definedName name="CARA" localSheetId="3">[0]!_p1</definedName>
    <definedName name="CARA">[0]!_p1</definedName>
    <definedName name="caras">#REF!</definedName>
    <definedName name="carla" localSheetId="3">[9]!_xlbgnm.p1</definedName>
    <definedName name="carla">[9]!_xlbgnm.p1</definedName>
    <definedName name="carm" localSheetId="3">[0]!_p1</definedName>
    <definedName name="carm">[0]!_p1</definedName>
    <definedName name="CARNAVAL">[3]!________________________p1</definedName>
    <definedName name="CASA" localSheetId="3">[0]!_p1</definedName>
    <definedName name="CASA">[0]!_p1</definedName>
    <definedName name="cata" localSheetId="3">[0]!_p1</definedName>
    <definedName name="cata">[0]!_p1</definedName>
    <definedName name="cc" localSheetId="3">[0]!____p1</definedName>
    <definedName name="cc">[0]!____p1</definedName>
    <definedName name="ccc" localSheetId="3">[0]!___p1</definedName>
    <definedName name="ccc">[0]!___p1</definedName>
    <definedName name="ççç" localSheetId="3">[0]!___p1</definedName>
    <definedName name="ççç">[0]!___p1</definedName>
    <definedName name="cccc" localSheetId="3">[0]!___p1</definedName>
    <definedName name="cccc">[0]!___p1</definedName>
    <definedName name="ccccc" localSheetId="3">[13]!_p1</definedName>
    <definedName name="ccccc">[13]!_p1</definedName>
    <definedName name="cccd" localSheetId="3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3">[0]!_p1</definedName>
    <definedName name="ÇLK">[0]!_p1</definedName>
    <definedName name="CMV">[18]Franqueado!#REF!</definedName>
    <definedName name="cn" localSheetId="3">[0]!____p1</definedName>
    <definedName name="cn">[0]!____p1</definedName>
    <definedName name="CNH">[12]Terceiros!$A$1:$M$71</definedName>
    <definedName name="ço" localSheetId="3">[0]!___p1</definedName>
    <definedName name="ço">[0]!___p1</definedName>
    <definedName name="cobertura" localSheetId="3">[13]!_p1</definedName>
    <definedName name="cobertura">[13]!_p1</definedName>
    <definedName name="COD">[26]CAD!$A$1:$A$65536</definedName>
    <definedName name="CODTERRITORIO">#REF!</definedName>
    <definedName name="coelho" localSheetId="3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3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3">[0]!_p1</definedName>
    <definedName name="contato">[0]!_p1</definedName>
    <definedName name="contigo">#REF!</definedName>
    <definedName name="conv_vol">#REF!</definedName>
    <definedName name="çooppoç" localSheetId="3">[0]!___p1</definedName>
    <definedName name="çooppoç">[0]!___p1</definedName>
    <definedName name="copa" localSheetId="3">[5]!____p1</definedName>
    <definedName name="copa">[5]!____p1</definedName>
    <definedName name="copi" localSheetId="3">[0]!_p1</definedName>
    <definedName name="copi">[0]!_p1</definedName>
    <definedName name="COPIA">#REF!</definedName>
    <definedName name="correção" localSheetId="3">[9]!_xlbgnm.p1</definedName>
    <definedName name="correção">[9]!_xlbgnm.p1</definedName>
    <definedName name="CP_Paineis">#REF!</definedName>
    <definedName name="cr" localSheetId="3">[9]!_xlbgnm.p1</definedName>
    <definedName name="cr">[9]!_xlbgnm.p1</definedName>
    <definedName name="criativa">#REF!</definedName>
    <definedName name="_xlnm.Criteria">#REF!</definedName>
    <definedName name="Crono" localSheetId="3">[0]!_p1</definedName>
    <definedName name="Crono">[0]!_p1</definedName>
    <definedName name="Crono_Baurú">#REF!</definedName>
    <definedName name="crono_ok" localSheetId="3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3">[0]!_p1</definedName>
    <definedName name="cronograma">[0]!_p1</definedName>
    <definedName name="cronograma1">#REF!</definedName>
    <definedName name="cronograma2">#REF!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3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3">[0]!____p1</definedName>
    <definedName name="cronoverrba">[0]!____p1</definedName>
    <definedName name="croresumo" localSheetId="3">[0]!___p1</definedName>
    <definedName name="croresumo">[0]!___p1</definedName>
    <definedName name="CS">#REF!</definedName>
    <definedName name="cto" localSheetId="3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3">[0]!_p1</definedName>
    <definedName name="d">[0]!_p1</definedName>
    <definedName name="DADOS_DG">#REF!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3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3">[0]!___p1</definedName>
    <definedName name="dd">[0]!___p1</definedName>
    <definedName name="DdaHoraPgPerc">[29]dHora!$D$307:$W$354</definedName>
    <definedName name="ddd" localSheetId="3">[0]!___p1</definedName>
    <definedName name="ddd">[0]!___p1</definedName>
    <definedName name="dddd" localSheetId="3">[0]!___p1</definedName>
    <definedName name="dddd">[0]!___p1</definedName>
    <definedName name="DDDDDD">#REF!</definedName>
    <definedName name="de" localSheetId="3">[13]!_p1</definedName>
    <definedName name="de">[13]!_p1</definedName>
    <definedName name="defesa" localSheetId="3">[0]!___p1</definedName>
    <definedName name="defesa">[0]!___p1</definedName>
    <definedName name="Definition">#REF!</definedName>
    <definedName name="deia" localSheetId="3">[9]!_xlbgnm.p1</definedName>
    <definedName name="deia">[9]!_xlbgnm.p1</definedName>
    <definedName name="DEMAIS" localSheetId="3">[0]!___p1</definedName>
    <definedName name="DEMAIS">[0]!___p1</definedName>
    <definedName name="DERSF" localSheetId="3">[9]!_xlbgnm.p1</definedName>
    <definedName name="DERSF">[9]!_xlbgnm.p1</definedName>
    <definedName name="dez" localSheetId="3">[0]!___p1</definedName>
    <definedName name="dez">[0]!___p1</definedName>
    <definedName name="DF">[16]DF!$A$6:$BA$50</definedName>
    <definedName name="DFDFDFDFD" localSheetId="3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3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3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localSheetId="3" hidden="1">#REF!</definedName>
    <definedName name="dsds" hidden="1">#REF!</definedName>
    <definedName name="DU">#REF!</definedName>
    <definedName name="e" localSheetId="3">[0]!___p1</definedName>
    <definedName name="e">[0]!___p1</definedName>
    <definedName name="e4r4r" localSheetId="3">[9]!_xlbgnm.p1</definedName>
    <definedName name="e4r4r">[9]!_xlbgnm.p1</definedName>
    <definedName name="eafeg" localSheetId="3">[9]!_xlbgnm.p1</definedName>
    <definedName name="eafeg">[9]!_xlbgnm.p1</definedName>
    <definedName name="eddfgg" localSheetId="3">[9]!_xlbgnm.p1</definedName>
    <definedName name="eddfgg">[9]!_xlbgnm.p1</definedName>
    <definedName name="eds">#REF!</definedName>
    <definedName name="educarede" localSheetId="3">[0]!_p1</definedName>
    <definedName name="educarede">[0]!_p1</definedName>
    <definedName name="educaredee" localSheetId="3">[0]!_p1</definedName>
    <definedName name="educaredee">[0]!_p1</definedName>
    <definedName name="ee">#N/A</definedName>
    <definedName name="eeeee" localSheetId="3">[0]!___p1</definedName>
    <definedName name="eeeee">[0]!___p1</definedName>
    <definedName name="EF">'[17]Pen M AS ABC 25+RJ1'!#REF!</definedName>
    <definedName name="EFA">'[17]Pen M AS ABC 25+RJ1'!#REF!</definedName>
    <definedName name="efer" localSheetId="3">[9]!_xlbgnm.p1</definedName>
    <definedName name="efer">[9]!_xlbgnm.p1</definedName>
    <definedName name="efwef" localSheetId="3">[0]!____p1</definedName>
    <definedName name="efwef">[0]!____p1</definedName>
    <definedName name="Eldorado" localSheetId="3" hidden="1">{"'Janeiro'!$A$1:$I$153"}</definedName>
    <definedName name="Eldorado" hidden="1">{"'Janeiro'!$A$1:$I$153"}</definedName>
    <definedName name="em" localSheetId="3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3">[0]!_p1</definedName>
    <definedName name="er">[0]!_p1</definedName>
    <definedName name="Era">#REF!</definedName>
    <definedName name="errrrrr" localSheetId="3">[0]!___p1</definedName>
    <definedName name="errrrrr">[0]!___p1</definedName>
    <definedName name="ES">'[17]Pen M AS ABC 25+RJ1'!#REF!</definedName>
    <definedName name="ESA">'[17]Pen M AS ABC 25+RJ1'!#REF!</definedName>
    <definedName name="esdr" localSheetId="3" hidden="1">{#N/A,#N/A,FALSE,"ROTINA";#N/A,#N/A,FALSE,"ITENS";#N/A,#N/A,FALSE,"ACOMP"}</definedName>
    <definedName name="esdr" hidden="1">{#N/A,#N/A,FALSE,"ROTINA";#N/A,#N/A,FALSE,"ITENS";#N/A,#N/A,FALSE,"ACOMP"}</definedName>
    <definedName name="ESP" localSheetId="3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3">[0]!_p1</definedName>
    <definedName name="est">[0]!_p1</definedName>
    <definedName name="EstoqueInicial">[18]Franqueado!#REF!</definedName>
    <definedName name="et4rt" localSheetId="3">[9]!_xlbgnm.p1</definedName>
    <definedName name="et4rt">[9]!_xlbgnm.p1</definedName>
    <definedName name="eu" localSheetId="3">[0]!_p1</definedName>
    <definedName name="eu">[0]!_p1</definedName>
    <definedName name="EU_QUERO_SALVAR" localSheetId="3">[0]!_p1</definedName>
    <definedName name="EU_QUERO_SALVAR">[0]!_p1</definedName>
    <definedName name="eumereco" localSheetId="3">[5]!_p1</definedName>
    <definedName name="eumereco">[5]!_p1</definedName>
    <definedName name="eventos" localSheetId="3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3">[0]!_p1</definedName>
    <definedName name="F">[0]!_p1</definedName>
    <definedName name="fabi" localSheetId="3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3">[9]!_xlbgnm.p1</definedName>
    <definedName name="faereg">[9]!_xlbgnm.p1</definedName>
    <definedName name="FASE">'[17]Pen M AS ABC 25+RJ1'!#REF!</definedName>
    <definedName name="FATURA">#REF!</definedName>
    <definedName name="FAZ" localSheetId="3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localSheetId="3" hidden="1">#REF!</definedName>
    <definedName name="fdhgxd" hidden="1">#REF!</definedName>
    <definedName name="FE" localSheetId="3">[0]!_p1</definedName>
    <definedName name="FE">[0]!_p1</definedName>
    <definedName name="FECH">[31]capa!$A$1:$A$2</definedName>
    <definedName name="fefea" localSheetId="3">[9]!_xlbgnm.p1</definedName>
    <definedName name="fefea">[9]!_xlbgnm.p1</definedName>
    <definedName name="fegaewg" localSheetId="3">[9]!_xlbgnm.p1</definedName>
    <definedName name="fegaewg">[9]!_xlbgnm.p1</definedName>
    <definedName name="FER" localSheetId="3">[0]!_p1</definedName>
    <definedName name="FER">[0]!_p1</definedName>
    <definedName name="fern" localSheetId="3">[13]!_p1</definedName>
    <definedName name="fern">[13]!_p1</definedName>
    <definedName name="FEVEREIRO" localSheetId="3" hidden="1">{"'crono'!$U$12:$W$20"}</definedName>
    <definedName name="FEVEREIRO" hidden="1">{"'crono'!$U$12:$W$20"}</definedName>
    <definedName name="ff" localSheetId="3">[0]!___p1</definedName>
    <definedName name="ff">[0]!___p1</definedName>
    <definedName name="fff" localSheetId="3">[0]!___p1</definedName>
    <definedName name="fff">[0]!___p1</definedName>
    <definedName name="fffff" localSheetId="3">[0]!___p1</definedName>
    <definedName name="fffff">[0]!___p1</definedName>
    <definedName name="ffffffffffffffffff" localSheetId="3">[9]!_p1</definedName>
    <definedName name="ffffffffffffffffff">[9]!_p1</definedName>
    <definedName name="fffffffffffffffffffffffffffffffffffffffffffff">#REF!</definedName>
    <definedName name="FG" localSheetId="3">[0]!_p1</definedName>
    <definedName name="FG">[0]!_p1</definedName>
    <definedName name="FHE">[26]CAD!$C$1:$C$65536</definedName>
    <definedName name="File_Name" localSheetId="3">OFFSET([5]!START,0,0,1,1)</definedName>
    <definedName name="File_Name">OFFSET([5]!START,0,0,1,1)</definedName>
    <definedName name="filhadaputa" localSheetId="3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3">[9]!_xlbgnm.p1</definedName>
    <definedName name="final">[9]!_xlbgnm.p1</definedName>
    <definedName name="fixo" localSheetId="3">[9]!_xlbgnm.p1</definedName>
    <definedName name="fixo">[9]!_xlbgnm.p1</definedName>
    <definedName name="FLAG" localSheetId="3">[9]!_xlbgnm.p1</definedName>
    <definedName name="FLAG">[9]!_xlbgnm.p1</definedName>
    <definedName name="flavia" localSheetId="3">[0]!_p1</definedName>
    <definedName name="flavia">[0]!_p1</definedName>
    <definedName name="flex" localSheetId="3">[9]!_xlbgnm.p1</definedName>
    <definedName name="flex">[9]!_xlbgnm.p1</definedName>
    <definedName name="flow" localSheetId="3">[9]!_xlbgnm.p1</definedName>
    <definedName name="flow">[9]!_xlbgnm.p1</definedName>
    <definedName name="fol" localSheetId="3">[0]!_p1</definedName>
    <definedName name="fol">[0]!_p1</definedName>
    <definedName name="FOR" localSheetId="3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3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localSheetId="3" hidden="1">{"'Janeiro'!$A$1:$I$153"}</definedName>
    <definedName name="funebre" hidden="1">{"'Janeiro'!$A$1:$I$153"}</definedName>
    <definedName name="FUTGLO">[24]outdr!$A$1:$F$8</definedName>
    <definedName name="fwefwef">#REF!</definedName>
    <definedName name="G" localSheetId="3" hidden="1">#REF!</definedName>
    <definedName name="G" hidden="1">#REF!</definedName>
    <definedName name="gaefeag" localSheetId="3">[9]!_xlbgnm.p1</definedName>
    <definedName name="gaefeag">[9]!_xlbgnm.p1</definedName>
    <definedName name="gaefefdasf" localSheetId="3">[9]!_xlbgnm.p1</definedName>
    <definedName name="gaefefdasf">[9]!_xlbgnm.p1</definedName>
    <definedName name="gaege" localSheetId="3">[9]!_xlbgnm.p1</definedName>
    <definedName name="gaege">[9]!_xlbgnm.p1</definedName>
    <definedName name="gaegheah" localSheetId="3">[9]!_xlbgnm.p1</definedName>
    <definedName name="gaegheah">[9]!_xlbgnm.p1</definedName>
    <definedName name="gaerg" localSheetId="3">[9]!_xlbgnm.p1</definedName>
    <definedName name="gaerg">[9]!_xlbgnm.p1</definedName>
    <definedName name="gaf" localSheetId="3">[9]!_xlbgnm.p1</definedName>
    <definedName name="gaf">[9]!_xlbgnm.p1</definedName>
    <definedName name="gafaga" localSheetId="3">[9]!_xlbgnm.p1</definedName>
    <definedName name="gafaga">[9]!_xlbgnm.p1</definedName>
    <definedName name="gahgaha" localSheetId="3">[9]!_xlbgnm.p1</definedName>
    <definedName name="gahgaha">[9]!_xlbgnm.p1</definedName>
    <definedName name="gare" localSheetId="3">[9]!_xlbgnm.p1</definedName>
    <definedName name="gare">[9]!_xlbgnm.p1</definedName>
    <definedName name="gasdga" localSheetId="3">[9]!_xlbgnm.p1</definedName>
    <definedName name="gasdga">[9]!_xlbgnm.p1</definedName>
    <definedName name="gasrae" localSheetId="3">[9]!_xlbgnm.p1</definedName>
    <definedName name="gasrae">[9]!_xlbgnm.p1</definedName>
    <definedName name="gdees" localSheetId="3">[9]!_xlbgnm.p1</definedName>
    <definedName name="gdees">[9]!_xlbgnm.p1</definedName>
    <definedName name="GE">'[17]Pen M AS ABC 25+RJ1'!#REF!</definedName>
    <definedName name="geafe" localSheetId="3">[9]!_xlbgnm.p1</definedName>
    <definedName name="geafe">[9]!_xlbgnm.p1</definedName>
    <definedName name="geafew" localSheetId="3">[9]!_xlbgnm.p1</definedName>
    <definedName name="geafew">[9]!_xlbgnm.p1</definedName>
    <definedName name="geaga" localSheetId="3">[9]!_xlbgnm.p1</definedName>
    <definedName name="geaga">[9]!_xlbgnm.p1</definedName>
    <definedName name="geage" localSheetId="3">[9]!_xlbgnm.p1</definedName>
    <definedName name="geage">[9]!_xlbgnm.p1</definedName>
    <definedName name="geaha" localSheetId="3">[9]!_xlbgnm.p1</definedName>
    <definedName name="geaha">[9]!_xlbgnm.p1</definedName>
    <definedName name="geawfge" localSheetId="3">[9]!_xlbgnm.p1</definedName>
    <definedName name="geawfge">[9]!_xlbgnm.p1</definedName>
    <definedName name="gefeah" localSheetId="3">[9]!_xlbgnm.p1</definedName>
    <definedName name="gefeah">[9]!_xlbgnm.p1</definedName>
    <definedName name="gefgea" localSheetId="3">[9]!_xlbgnm.p1</definedName>
    <definedName name="gefgea">[9]!_xlbgnm.p1</definedName>
    <definedName name="gegaeh" localSheetId="3">[9]!_xlbgnm.p1</definedName>
    <definedName name="gegaeh">[9]!_xlbgnm.p1</definedName>
    <definedName name="gege" localSheetId="3">[9]!_xlbgnm.p1</definedName>
    <definedName name="gege">[9]!_xlbgnm.p1</definedName>
    <definedName name="gehh" localSheetId="3">[9]!_xlbgnm.p1</definedName>
    <definedName name="gehh">[9]!_xlbgnm.p1</definedName>
    <definedName name="geração" localSheetId="3">[0]!___p1</definedName>
    <definedName name="geração">[0]!___p1</definedName>
    <definedName name="geraewf" localSheetId="3">[9]!_xlbgnm.p1</definedName>
    <definedName name="geraewf">[9]!_xlbgnm.p1</definedName>
    <definedName name="Geral">#REF!</definedName>
    <definedName name="gevea" localSheetId="3">[9]!_xlbgnm.p1</definedName>
    <definedName name="gevea">[9]!_xlbgnm.p1</definedName>
    <definedName name="gewagaew" localSheetId="3">[9]!_xlbgnm.p1</definedName>
    <definedName name="gewagaew">[9]!_xlbgnm.p1</definedName>
    <definedName name="gewagewa" localSheetId="3">[9]!_xlbgnm.p1</definedName>
    <definedName name="gewagewa">[9]!_xlbgnm.p1</definedName>
    <definedName name="gf" localSheetId="3">[0]!____p1</definedName>
    <definedName name="gf">[0]!____p1</definedName>
    <definedName name="gfr" localSheetId="3" hidden="1">#REF!</definedName>
    <definedName name="gfr" hidden="1">#REF!</definedName>
    <definedName name="gg" localSheetId="3">[9]!_xlbgnm.p1</definedName>
    <definedName name="gg">[9]!_xlbgnm.p1</definedName>
    <definedName name="ggg" localSheetId="3">[0]!_p1</definedName>
    <definedName name="ggg">[0]!_p1</definedName>
    <definedName name="ghaehah" localSheetId="3">[9]!_xlbgnm.p1</definedName>
    <definedName name="ghaehah">[9]!_xlbgnm.p1</definedName>
    <definedName name="ghaga" localSheetId="3">[9]!_xlbgnm.p1</definedName>
    <definedName name="ghaga">[9]!_xlbgnm.p1</definedName>
    <definedName name="ghageah" localSheetId="3">[9]!_xlbgnm.p1</definedName>
    <definedName name="ghageah">[9]!_xlbgnm.p1</definedName>
    <definedName name="ghagha" localSheetId="3">[9]!_xlbgnm.p1</definedName>
    <definedName name="ghagha">[9]!_xlbgnm.p1</definedName>
    <definedName name="glaucia" localSheetId="3">[0]!_p1</definedName>
    <definedName name="glaucia">[0]!_p1</definedName>
    <definedName name="GNDFNGL">#REF!</definedName>
    <definedName name="Goodwill">#REF!</definedName>
    <definedName name="gr" localSheetId="3">[9]!_xlbgnm.p1</definedName>
    <definedName name="gr">[9]!_xlbgnm.p1</definedName>
    <definedName name="grade" localSheetId="3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3">[9]!_p1</definedName>
    <definedName name="gy">[9]!_p1</definedName>
    <definedName name="GYFTHJYJ">#REF!</definedName>
    <definedName name="H" localSheetId="3">[0]!_p1</definedName>
    <definedName name="H">[0]!_p1</definedName>
    <definedName name="h4ehegf" localSheetId="3">[9]!_xlbgnm.p1</definedName>
    <definedName name="h4ehegf">[9]!_xlbgnm.p1</definedName>
    <definedName name="haeaha" localSheetId="3">[9]!_xlbgnm.p1</definedName>
    <definedName name="haeaha">[9]!_xlbgnm.p1</definedName>
    <definedName name="haegdagf" localSheetId="3">[9]!_xlbgnm.p1</definedName>
    <definedName name="haegdagf">[9]!_xlbgnm.p1</definedName>
    <definedName name="haegear" localSheetId="3">[9]!_xlbgnm.p1</definedName>
    <definedName name="haegear">[9]!_xlbgnm.p1</definedName>
    <definedName name="haeha" localSheetId="3">[9]!_xlbgnm.p1</definedName>
    <definedName name="haeha">[9]!_xlbgnm.p1</definedName>
    <definedName name="haewfae" localSheetId="3">[9]!_xlbgnm.p1</definedName>
    <definedName name="haewfae">[9]!_xlbgnm.p1</definedName>
    <definedName name="hahah" localSheetId="3">[9]!_xlbgnm.p1</definedName>
    <definedName name="hahah">[9]!_xlbgnm.p1</definedName>
    <definedName name="haheh" localSheetId="3">[9]!_xlbgnm.p1</definedName>
    <definedName name="haheh">[9]!_xlbgnm.p1</definedName>
    <definedName name="HAJHS" localSheetId="3">[5]!____p1</definedName>
    <definedName name="HAJHS">[5]!____p1</definedName>
    <definedName name="hehaer" localSheetId="3">[9]!_xlbgnm.p1</definedName>
    <definedName name="hehaer">[9]!_xlbgnm.p1</definedName>
    <definedName name="hgahaeh" localSheetId="3">[9]!_xlbgnm.p1</definedName>
    <definedName name="hgahaeh">[9]!_xlbgnm.p1</definedName>
    <definedName name="hgawega" localSheetId="3">[9]!_xlbgnm.p1</definedName>
    <definedName name="hgawega">[9]!_xlbgnm.p1</definedName>
    <definedName name="hh" localSheetId="3">[0]!___p1</definedName>
    <definedName name="hh">[0]!___p1</definedName>
    <definedName name="HHAB25">#REF!</definedName>
    <definedName name="HHAB35">#REF!</definedName>
    <definedName name="HHABC25">#REF!</definedName>
    <definedName name="HHABC35">#REF!</definedName>
    <definedName name="hiu" localSheetId="3">[5]!____p1</definedName>
    <definedName name="hiu">[5]!____p1</definedName>
    <definedName name="hjash" localSheetId="3">[5]!____p1</definedName>
    <definedName name="hjash">[5]!____p1</definedName>
    <definedName name="HONDA">'[33]honda yamaha'!$BA$3:$BN$32</definedName>
    <definedName name="HTML_CodePage" hidden="1">1252</definedName>
    <definedName name="HTML_Control" localSheetId="3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3">[0]!_p1</definedName>
    <definedName name="I">[0]!_p1</definedName>
    <definedName name="ID_CRZPTOF">#REF!</definedName>
    <definedName name="Impressao" localSheetId="3">[34]!Impressao</definedName>
    <definedName name="Impressao">[34]!Impressao</definedName>
    <definedName name="IMPRESSÃO" localSheetId="3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3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DIVÍDUOS">#REF!</definedName>
    <definedName name="Informativos">#REF!</definedName>
    <definedName name="Instalações">[18]Franqueado!#REF!</definedName>
    <definedName name="int" localSheetId="3">[0]!___p1</definedName>
    <definedName name="int">[0]!___p1</definedName>
    <definedName name="inter" localSheetId="3" hidden="1">{"'Janeiro'!$A$1:$I$153"}</definedName>
    <definedName name="inter" hidden="1">{"'Janeiro'!$A$1:$I$153"}</definedName>
    <definedName name="internacional" localSheetId="3">[0]!___p1</definedName>
    <definedName name="internacional">[0]!___p1</definedName>
    <definedName name="Internet" localSheetId="3">[13]!_p1</definedName>
    <definedName name="Internet">[13]!_p1</definedName>
    <definedName name="ioht" localSheetId="3">[0]!____p1</definedName>
    <definedName name="ioht">[0]!____p1</definedName>
    <definedName name="IPI">#REF!</definedName>
    <definedName name="istoe">#REF!</definedName>
    <definedName name="it" localSheetId="3">[0]!_p1</definedName>
    <definedName name="it">[0]!_p1</definedName>
    <definedName name="ITA" localSheetId="3">[0]!_p1</definedName>
    <definedName name="ITA">[0]!_p1</definedName>
    <definedName name="itau" localSheetId="3">[0]!_p1</definedName>
    <definedName name="itau">[0]!_p1</definedName>
    <definedName name="ITEM" localSheetId="3">[0]!_p1</definedName>
    <definedName name="ITEM">[0]!_p1</definedName>
    <definedName name="jake" localSheetId="3">[9]!_p1</definedName>
    <definedName name="jake">[9]!_p1</definedName>
    <definedName name="Jan_Estim">#REF!</definedName>
    <definedName name="JCBN" localSheetId="3">[9]!_xlbgnm.p1</definedName>
    <definedName name="JCBN">[9]!_xlbgnm.p1</definedName>
    <definedName name="jhjshjd" localSheetId="3">[0]!__p1</definedName>
    <definedName name="jhjshjd">[0]!__p1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3">[5]!____p1</definedName>
    <definedName name="jjkjk">[5]!____p1</definedName>
    <definedName name="jn" localSheetId="3">[13]!_p1</definedName>
    <definedName name="jn">[13]!_p1</definedName>
    <definedName name="JO" localSheetId="3">[13]!_p1</definedName>
    <definedName name="JO">[13]!_p1</definedName>
    <definedName name="JOR" localSheetId="3">[0]!_p1</definedName>
    <definedName name="JOR">[0]!_p1</definedName>
    <definedName name="jormo" localSheetId="3">[0]!___p1</definedName>
    <definedName name="jormo">[0]!___p1</definedName>
    <definedName name="jornal">[31]capa!$A$1:$A$2</definedName>
    <definedName name="Jornal2" localSheetId="3">[0]!___p1</definedName>
    <definedName name="Jornal2">[0]!___p1</definedName>
    <definedName name="JPG" localSheetId="3">[0]!___p1</definedName>
    <definedName name="JPG">[0]!___p1</definedName>
    <definedName name="jrescisão" localSheetId="3" hidden="1">{"'crono'!$U$12:$W$20"}</definedName>
    <definedName name="jrescisão" hidden="1">{"'crono'!$U$12:$W$20"}</definedName>
    <definedName name="JrNov" localSheetId="3">[0]!_p1</definedName>
    <definedName name="JrNov">[0]!_p1</definedName>
    <definedName name="k" localSheetId="3">[0]!_p1</definedName>
    <definedName name="k">[0]!_p1</definedName>
    <definedName name="kellogg">#REF!</definedName>
    <definedName name="KJ" localSheetId="3">[0]!_p1</definedName>
    <definedName name="KJ">[0]!_p1</definedName>
    <definedName name="kjkj" localSheetId="3">[0]!___p1</definedName>
    <definedName name="kjkj">[0]!___p1</definedName>
    <definedName name="kjkjç" localSheetId="3">[0]!__p1</definedName>
    <definedName name="kjkjç">[0]!__p1</definedName>
    <definedName name="KKK" localSheetId="3">[13]!_p1</definedName>
    <definedName name="KKK">[13]!_p1</definedName>
    <definedName name="KKS">'[17]Pen M AS ABC 25+RJ1'!#REF!</definedName>
    <definedName name="kyukil" localSheetId="3">[5]!____p1</definedName>
    <definedName name="kyukil">[5]!____p1</definedName>
    <definedName name="Last_Date_Of_Revision" localSheetId="3">OFFSET([5]!File_Name,0,4,1,1)</definedName>
    <definedName name="Last_Date_Of_Revision">OFFSET([5]!File_Name,0,4,1,1)</definedName>
    <definedName name="ld" localSheetId="3" hidden="1">#REF!</definedName>
    <definedName name="ld" hidden="1">#REF!</definedName>
    <definedName name="Leasing">#REF!</definedName>
    <definedName name="LEV">'[17]Pen M AS ABC 25+RJ1'!#REF!</definedName>
    <definedName name="Limite" localSheetId="3">[0]!___p1</definedName>
    <definedName name="Limite">[0]!___p1</definedName>
    <definedName name="Limite1" localSheetId="3">[0]!____p1</definedName>
    <definedName name="Limite1">[0]!____p1</definedName>
    <definedName name="limite2" localSheetId="3">[0]!___p1</definedName>
    <definedName name="limite2">[0]!___p1</definedName>
    <definedName name="LIMITE3" localSheetId="3">[0]!___p1</definedName>
    <definedName name="LIMITE3">[0]!___p1</definedName>
    <definedName name="limiteee" localSheetId="3">[0]!__p1</definedName>
    <definedName name="limiteee">[0]!__p1</definedName>
    <definedName name="Links" localSheetId="3">OFFSET([5]!File_Name,0,4,1,1)</definedName>
    <definedName name="Links">OFFSET([5]!File_Name,0,4,1,1)</definedName>
    <definedName name="Lista">#REF!</definedName>
    <definedName name="lk" localSheetId="3">[0]!___p1</definedName>
    <definedName name="lk">[0]!___p1</definedName>
    <definedName name="lkj" localSheetId="3">[0]!___p1</definedName>
    <definedName name="lkj">[0]!___p1</definedName>
    <definedName name="llll" localSheetId="3">[0]!___p1</definedName>
    <definedName name="llll">[0]!___p1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3">[0]!___p1</definedName>
    <definedName name="lm">[0]!___p1</definedName>
    <definedName name="LOC">#REF!</definedName>
    <definedName name="LOCAIS_VIVO" localSheetId="3">[0]!_p1</definedName>
    <definedName name="LOCAIS_VIVO">[0]!_p1</definedName>
    <definedName name="local" localSheetId="3">[0]!___p1</definedName>
    <definedName name="local">[0]!___p1</definedName>
    <definedName name="LOCAL2" localSheetId="3">[0]!___p1</definedName>
    <definedName name="LOCAL2">[0]!___p1</definedName>
    <definedName name="localana" localSheetId="3">[0]!_p1</definedName>
    <definedName name="localana">[0]!_p1</definedName>
    <definedName name="lov" localSheetId="3">[0]!___p1</definedName>
    <definedName name="lov">[0]!___p1</definedName>
    <definedName name="LOVAIS_VIVO_OK" localSheetId="3">[0]!_p1</definedName>
    <definedName name="LOVAIS_VIVO_OK">[0]!_p1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3">[0]!_p1</definedName>
    <definedName name="luciana">[0]!_p1</definedName>
    <definedName name="lula" localSheetId="3">OFFSET([5]!File_Name,0,4,1,1)</definedName>
    <definedName name="lula">OFFSET([5]!File_Name,0,4,1,1)</definedName>
    <definedName name="M" localSheetId="3">[0]!___p1</definedName>
    <definedName name="M">[0]!___p1</definedName>
    <definedName name="m2_TOTAL">'[17]Pen M AS ABC 25+RJ1'!#REF!</definedName>
    <definedName name="ma" localSheetId="3">OFFSET([5]!File_Name,0,4,1,1)</definedName>
    <definedName name="ma">OFFSET([5]!File_Name,0,4,1,1)</definedName>
    <definedName name="MACRO">#REF!</definedName>
    <definedName name="Mag" localSheetId="3">[0]!__p1</definedName>
    <definedName name="Mag">[0]!__p1</definedName>
    <definedName name="MajorHeader">#REF!</definedName>
    <definedName name="mam" localSheetId="3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3">[0]!_p1</definedName>
    <definedName name="mar">[0]!_p1</definedName>
    <definedName name="maranhai" localSheetId="3">[0]!_p1</definedName>
    <definedName name="maranhai">[0]!_p1</definedName>
    <definedName name="MARC">#REF!</definedName>
    <definedName name="marce" localSheetId="3">[0]!____p1</definedName>
    <definedName name="marce">[0]!____p1</definedName>
    <definedName name="marco" localSheetId="3">[9]!_xlbgnm.p1</definedName>
    <definedName name="marco">[9]!_xlbgnm.p1</definedName>
    <definedName name="março" localSheetId="3">[9]!_xlbgnm.p1</definedName>
    <definedName name="março">[9]!_xlbgnm.p1</definedName>
    <definedName name="maria" localSheetId="3">[0]!_p1</definedName>
    <definedName name="maria">[0]!_p1</definedName>
    <definedName name="marieclaire">#REF!</definedName>
    <definedName name="marin" localSheetId="3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3">[5]!____p1</definedName>
    <definedName name="MATRIZ">[5]!____p1</definedName>
    <definedName name="max" localSheetId="3">[0]!_p1</definedName>
    <definedName name="max">[0]!_p1</definedName>
    <definedName name="mba" localSheetId="3">[0]!___p1</definedName>
    <definedName name="mba">[0]!___p1</definedName>
    <definedName name="mbinda" localSheetId="3">[0]!___p1</definedName>
    <definedName name="mbinda">[0]!___p1</definedName>
    <definedName name="me" localSheetId="3">[5]!____p1</definedName>
    <definedName name="me">[5]!____p1</definedName>
    <definedName name="media">[39]GREG1!#REF!</definedName>
    <definedName name="Merca">#REF!</definedName>
    <definedName name="merchan" localSheetId="3" hidden="1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3">[9]!_p1</definedName>
    <definedName name="mmmm">[9]!_p1</definedName>
    <definedName name="mnml" localSheetId="3">[0]!___p1</definedName>
    <definedName name="mnml">[0]!___p1</definedName>
    <definedName name="mob" localSheetId="3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3">[9]!_xlbgnm.p1</definedName>
    <definedName name="MODELO">[9]!_xlbgnm.p1</definedName>
    <definedName name="Moeda">#REF!</definedName>
    <definedName name="mojoiji" localSheetId="3">[0]!___p1</definedName>
    <definedName name="mojoiji">[0]!___p1</definedName>
    <definedName name="monique" localSheetId="3">[0]!____p1</definedName>
    <definedName name="monique">[0]!____p1</definedName>
    <definedName name="Mot">#REF!</definedName>
    <definedName name="motivo">#REF!</definedName>
    <definedName name="MOTIVO1">#REF!</definedName>
    <definedName name="MRC" localSheetId="3">[0]!___p1</definedName>
    <definedName name="MRC">[0]!___p1</definedName>
    <definedName name="MUB" localSheetId="3">[13]!_p1</definedName>
    <definedName name="MUB">[13]!_p1</definedName>
    <definedName name="Muda_Cor" localSheetId="3">[34]!Muda_Cor</definedName>
    <definedName name="Muda_Cor">[34]!Muda_Cor</definedName>
    <definedName name="n" localSheetId="3">[0]!_p1</definedName>
    <definedName name="n">[0]!_p1</definedName>
    <definedName name="naãsodvmsapnvew" localSheetId="3">[9]!_p1</definedName>
    <definedName name="naãsodvmsapnvew">[9]!_p1</definedName>
    <definedName name="não" localSheetId="3">[9]!_xlbgnm.p1</definedName>
    <definedName name="não">[9]!_xlbgnm.p1</definedName>
    <definedName name="não1" localSheetId="3">[9]!_xlbgnm.p1</definedName>
    <definedName name="não1">[9]!_xlbgnm.p1</definedName>
    <definedName name="negociação" localSheetId="3">[5]!_p1</definedName>
    <definedName name="negociação">[5]!_p1</definedName>
    <definedName name="nEW">#REF!</definedName>
    <definedName name="News">#REF!</definedName>
    <definedName name="newspaper" localSheetId="3">[5]!_p1</definedName>
    <definedName name="newspaper">[5]!_p1</definedName>
    <definedName name="ngghjhdfzsnmhsfngfnj" localSheetId="3">[0]!___p1</definedName>
    <definedName name="ngghjhdfzsnmhsfngfnj">[0]!___p1</definedName>
    <definedName name="NMBHJ" localSheetId="3">[0]!__p1</definedName>
    <definedName name="NMBHJ">[0]!__p1</definedName>
    <definedName name="no" localSheetId="3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3">[9]!_xlbgnm.p1</definedName>
    <definedName name="NONO">[9]!_xlbgnm.p1</definedName>
    <definedName name="NONO1" localSheetId="3">[9]!_xlbgnm.p1</definedName>
    <definedName name="NONO1">[9]!_xlbgnm.p1</definedName>
    <definedName name="North">'[41]Budget Coca-Cola'!#REF!</definedName>
    <definedName name="NOV" localSheetId="3">[0]!_p1</definedName>
    <definedName name="NOV">[0]!_p1</definedName>
    <definedName name="nova" localSheetId="3">[0]!___p1</definedName>
    <definedName name="nova">[0]!___p1</definedName>
    <definedName name="novembro" localSheetId="3">[9]!_xlbgnm.p1</definedName>
    <definedName name="novembro">[9]!_xlbgnm.p1</definedName>
    <definedName name="novo">#REF!</definedName>
    <definedName name="NS">#REF!</definedName>
    <definedName name="nu" localSheetId="3">OFFSET([5]!File_Name,0,1,1,1)</definedName>
    <definedName name="nu">OFFSET([5]!File_Name,0,1,1,1)</definedName>
    <definedName name="num" localSheetId="3">OFFSET([5]!File_Name,0,3,1,1)</definedName>
    <definedName name="num">OFFSET([5]!File_Name,0,3,1,1)</definedName>
    <definedName name="Number_Of_Sheets" localSheetId="3">OFFSET([5]!File_Name,0,1,1,1)</definedName>
    <definedName name="Number_Of_Sheets">OFFSET([5]!File_Name,0,1,1,1)</definedName>
    <definedName name="NUMERODEORDEM">#REF!</definedName>
    <definedName name="o" localSheetId="3">[0]!___p1</definedName>
    <definedName name="o">[0]!___p1</definedName>
    <definedName name="Obj_Dez97">#REF!</definedName>
    <definedName name="OBZ" localSheetId="3" hidden="1">{#N/A,#N/A,FALSE,"ROTINA";#N/A,#N/A,FALSE,"ITENS";#N/A,#N/A,FALSE,"ACOMP"}</definedName>
    <definedName name="OBZ" hidden="1">{#N/A,#N/A,FALSE,"ROTINA";#N/A,#N/A,FALSE,"ITENS";#N/A,#N/A,FALSE,"ACOMP"}</definedName>
    <definedName name="OD" localSheetId="3">[0]!_p1</definedName>
    <definedName name="OD">[0]!_p1</definedName>
    <definedName name="oi" localSheetId="3">[0]!_p1</definedName>
    <definedName name="oi">[0]!_p1</definedName>
    <definedName name="oireitnfrjrf" localSheetId="3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3">[0]!___p1</definedName>
    <definedName name="op">[0]!___p1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3">OFFSET([5]!File_Name,0,6,1,1)</definedName>
    <definedName name="Other">OFFSET([5]!File_Name,0,6,1,1)</definedName>
    <definedName name="OUT" localSheetId="3">[0]!___p1</definedName>
    <definedName name="OUT">[0]!___p1</definedName>
    <definedName name="Out_96">'[32]Resumo por P'!$J$27</definedName>
    <definedName name="outdoor" localSheetId="3">[0]!_p1</definedName>
    <definedName name="outdoor">[0]!_p1</definedName>
    <definedName name="outdoor1">#REF!</definedName>
    <definedName name="outdoro" localSheetId="3">[0]!_p1</definedName>
    <definedName name="outdoro">[0]!_p1</definedName>
    <definedName name="OUTDR" localSheetId="3">[0]!_p1</definedName>
    <definedName name="OUTDR">[0]!_p1</definedName>
    <definedName name="outu" localSheetId="3">[0]!__p1</definedName>
    <definedName name="outu">[0]!__p1</definedName>
    <definedName name="Outubro" localSheetId="3">[5]!____p1</definedName>
    <definedName name="Outubro">[5]!____p1</definedName>
    <definedName name="oy" localSheetId="3">[5]!____p1</definedName>
    <definedName name="oy">[5]!____p1</definedName>
    <definedName name="p" localSheetId="3">[0]!_p1</definedName>
    <definedName name="p">[0]!_p1</definedName>
    <definedName name="p13.Bk_Depn_Schedule">#REF!</definedName>
    <definedName name="PA" localSheetId="3">[0]!_p1</definedName>
    <definedName name="PA">[0]!_p1</definedName>
    <definedName name="pag">#REF!</definedName>
    <definedName name="Papel">[42]Premissas!$E$15</definedName>
    <definedName name="parrrr" localSheetId="3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3">[0]!_p1</definedName>
    <definedName name="PATY">[0]!_p1</definedName>
    <definedName name="PAUTA">#REF!</definedName>
    <definedName name="PD">'[20]Ranking Geral - Mês'!$A$3:$G$353</definedName>
    <definedName name="pe" localSheetId="3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3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3">[0]!____p1</definedName>
    <definedName name="pkyt">[0]!____p1</definedName>
    <definedName name="plam" localSheetId="3">[0]!___p1</definedName>
    <definedName name="plam">[0]!___p1</definedName>
    <definedName name="plan" localSheetId="3">[0]!___p1</definedName>
    <definedName name="plan">[0]!___p1</definedName>
    <definedName name="PLAN_A6874CA2_7E1A_11d2_8615_006097CC7F35">#REF!</definedName>
    <definedName name="PLAN_BRANDFX">#REF!</definedName>
    <definedName name="Planilha" localSheetId="3">[9]!_xlbgnm.p1</definedName>
    <definedName name="Planilha">[9]!_xlbgnm.p1</definedName>
    <definedName name="playboy">#REF!</definedName>
    <definedName name="plplf" localSheetId="3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3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localSheetId="3" hidden="1">{"'crono'!$U$12:$W$20"}</definedName>
    <definedName name="prog.TV" hidden="1">{"'crono'!$U$12:$W$20"}</definedName>
    <definedName name="Progr.Base">#REF!</definedName>
    <definedName name="PROGR.SP">[31]capa!$A$1:$A$2</definedName>
    <definedName name="Projetos" localSheetId="3" hidden="1">{#N/A,#N/A,FALSE,"ROTINA";#N/A,#N/A,FALSE,"ITENS";#N/A,#N/A,FALSE,"ACOMP"}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3">[0]!__p1</definedName>
    <definedName name="q">[0]!__p1</definedName>
    <definedName name="QAQA">'[17]Pen M AS ABC 25+RJ1'!#REF!</definedName>
    <definedName name="QQ" localSheetId="3">[0]!_p1</definedName>
    <definedName name="QQ">[0]!_p1</definedName>
    <definedName name="qqq" localSheetId="3">[0]!___p1</definedName>
    <definedName name="qqq">[0]!___p1</definedName>
    <definedName name="qqqqqqqqq" localSheetId="3">[0]!____p1</definedName>
    <definedName name="qqqqqqqqq">[0]!____p1</definedName>
    <definedName name="QSFSADFSADFGSDG" localSheetId="3">[9]!_xlbgnm.p1</definedName>
    <definedName name="QSFSADFSADFGSDG">[9]!_xlbgnm.p1</definedName>
    <definedName name="Qtde_páginas">[42]Premissas!$D$13</definedName>
    <definedName name="QUATRO">#REF!</definedName>
    <definedName name="QWE" localSheetId="3">[0]!_p1</definedName>
    <definedName name="QWE">[0]!_p1</definedName>
    <definedName name="RA">#REF!</definedName>
    <definedName name="rad">[31]capa!$A$1:$A$2</definedName>
    <definedName name="rADIO" localSheetId="3">[0]!_p1</definedName>
    <definedName name="rADIO">[0]!_p1</definedName>
    <definedName name="Rádio" localSheetId="3">[0]!____p1</definedName>
    <definedName name="Rádio">[0]!____p1</definedName>
    <definedName name="RÁDIO_PROGRAMAÇÃO_RECOMENDADA_60">#REF!</definedName>
    <definedName name="Rádio1" localSheetId="3">[5]!____p1</definedName>
    <definedName name="Rádio1">[5]!____p1</definedName>
    <definedName name="radio2" localSheetId="3">[0]!___p1</definedName>
    <definedName name="radio2">[0]!___p1</definedName>
    <definedName name="radio3" localSheetId="3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3">[0]!____p1</definedName>
    <definedName name="RANKING">[0]!____p1</definedName>
    <definedName name="RANKKK" localSheetId="3">[0]!____p1</definedName>
    <definedName name="RANKKK">[0]!____p1</definedName>
    <definedName name="RAP">#REF!</definedName>
    <definedName name="rd" localSheetId="3">[0]!___p1</definedName>
    <definedName name="rd">[0]!___p1</definedName>
    <definedName name="re" localSheetId="3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3">[0]!_p1</definedName>
    <definedName name="REC">[0]!_p1</definedName>
    <definedName name="record" localSheetId="3">[0]!___p1</definedName>
    <definedName name="record">[0]!___p1</definedName>
    <definedName name="red" localSheetId="3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3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3">[0]!___p1</definedName>
    <definedName name="reqs">[0]!___p1</definedName>
    <definedName name="RES.PEREIRA" localSheetId="3">[0]!___p1</definedName>
    <definedName name="RES.PEREIRA">[0]!___p1</definedName>
    <definedName name="resumo" localSheetId="3">[0]!___p1</definedName>
    <definedName name="resumo">[0]!___p1</definedName>
    <definedName name="Resumo_Geral">#REF!</definedName>
    <definedName name="Resumo_OD_MU">#REF!</definedName>
    <definedName name="rev" localSheetId="3" hidden="1">[45]!_________p1</definedName>
    <definedName name="rev" hidden="1">[46]!_________p1</definedName>
    <definedName name="revfundo">#REF!</definedName>
    <definedName name="revista" localSheetId="3">[0]!____p1</definedName>
    <definedName name="revista">[0]!____p1</definedName>
    <definedName name="revistafraglobal">#REF!</definedName>
    <definedName name="revistas">[47]plamarc!#REF!</definedName>
    <definedName name="REW" localSheetId="3">[0]!___p1</definedName>
    <definedName name="REW">[0]!___p1</definedName>
    <definedName name="RIB">[16]RIB!$A$6:$AV$50</definedName>
    <definedName name="rio" localSheetId="3">[0]!___p1</definedName>
    <definedName name="rio">[0]!___p1</definedName>
    <definedName name="RJ">[16]RJ!$A$6:$AV$50</definedName>
    <definedName name="rodoviárias" localSheetId="3">[5]!____p1</definedName>
    <definedName name="rodoviárias">[5]!____p1</definedName>
    <definedName name="Royalties">[18]Franqueado!#REF!</definedName>
    <definedName name="rr" localSheetId="3">[0]!___p1</definedName>
    <definedName name="rr">[0]!___p1</definedName>
    <definedName name="rrr" localSheetId="3">[0]!___p1</definedName>
    <definedName name="rrr">[0]!___p1</definedName>
    <definedName name="rrrr" localSheetId="3">[0]!___p1</definedName>
    <definedName name="rrrr">[0]!___p1</definedName>
    <definedName name="rrrrrrrrr" localSheetId="3">[9]!_xlbgnm.p1</definedName>
    <definedName name="rrrrrrrrr">[9]!_xlbgnm.p1</definedName>
    <definedName name="RS" localSheetId="3">[0]!_p1</definedName>
    <definedName name="RS">[0]!_p1</definedName>
    <definedName name="RV" localSheetId="3">[0]!___p1</definedName>
    <definedName name="RV">[0]!___p1</definedName>
    <definedName name="s" localSheetId="3">[0]!___p1</definedName>
    <definedName name="s">[0]!___p1</definedName>
    <definedName name="SA" localSheetId="3">[0]!_p1</definedName>
    <definedName name="SA">[0]!_p1</definedName>
    <definedName name="sad" localSheetId="3">[0]!_p1</definedName>
    <definedName name="sad">[0]!_p1</definedName>
    <definedName name="SAL" localSheetId="3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3">[0]!__p1</definedName>
    <definedName name="saresadf">[0]!__p1</definedName>
    <definedName name="SAS">#REF!</definedName>
    <definedName name="SBT" localSheetId="3">[0]!_p1</definedName>
    <definedName name="SBT">[0]!_p1</definedName>
    <definedName name="sc" localSheetId="3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3">[0]!___p1</definedName>
    <definedName name="sdf">[0]!___p1</definedName>
    <definedName name="sdfr" localSheetId="3">[5]!____p1</definedName>
    <definedName name="sdfr">[5]!____p1</definedName>
    <definedName name="sdsdf" localSheetId="3">[0]!____p1</definedName>
    <definedName name="sdsdf">[0]!____p1</definedName>
    <definedName name="Sec">'[48]Avaliação 2011'!$L$8:$M$14</definedName>
    <definedName name="SECUNDARIA">#REF!</definedName>
    <definedName name="sei" localSheetId="3">[9]!_xlbgnm.p1</definedName>
    <definedName name="sei">[9]!_xlbgnm.p1</definedName>
    <definedName name="SELEÇÃO">'[20]Ranking por Filial - Mês'!$A$1:$AK$26</definedName>
    <definedName name="setembro" localSheetId="3">[9]!_xlbgnm.p1</definedName>
    <definedName name="setembro">[9]!_xlbgnm.p1</definedName>
    <definedName name="sfas" localSheetId="3">[0]!____p1</definedName>
    <definedName name="sfas">[0]!____p1</definedName>
    <definedName name="SHAREPORADP">#REF!</definedName>
    <definedName name="Sheet_Size" localSheetId="3">OFFSET([5]!File_Name,0,3,1,1)</definedName>
    <definedName name="Sheet_Size">OFFSET([5]!File_Name,0,3,1,1)</definedName>
    <definedName name="Shopping" localSheetId="3">[13]!_p1</definedName>
    <definedName name="Shopping">[13]!_p1</definedName>
    <definedName name="sil" localSheetId="3">[0]!___p1</definedName>
    <definedName name="sil">[0]!___p1</definedName>
    <definedName name="silvia" localSheetId="3">[0]!____p1</definedName>
    <definedName name="silvia">[0]!____p1</definedName>
    <definedName name="sim" localSheetId="3">[9]!_xlbgnm.p1</definedName>
    <definedName name="sim">[9]!_xlbgnm.p1</definedName>
    <definedName name="SJC">[16]SJC!$A$6:$AV$50</definedName>
    <definedName name="SJR">[16]SJR!$A$6:$AV$50</definedName>
    <definedName name="SMS" localSheetId="3">[0]!___p1</definedName>
    <definedName name="SMS">[0]!___p1</definedName>
    <definedName name="SOLI" localSheetId="3">[0]!_p1</definedName>
    <definedName name="SOLI">[0]!_p1</definedName>
    <definedName name="SOLICITAÇÃO_VIVO" localSheetId="3">[0]!_p1</definedName>
    <definedName name="SOLICITAÇÃO_VIVO">[0]!_p1</definedName>
    <definedName name="SOR">[16]SOR!$A$6:$AV$50</definedName>
    <definedName name="South">'[41]Budget Coca-Cola'!#REF!</definedName>
    <definedName name="sp" localSheetId="3">[0]!_p1</definedName>
    <definedName name="sp">[0]!_p1</definedName>
    <definedName name="spi" localSheetId="3">[0]!_p1</definedName>
    <definedName name="spi">[0]!_p1</definedName>
    <definedName name="ss" localSheetId="3">[0]!___p1</definedName>
    <definedName name="ss">[0]!___p1</definedName>
    <definedName name="ssd">#REF!</definedName>
    <definedName name="sss" localSheetId="3">[0]!_p1</definedName>
    <definedName name="sss">[0]!_p1</definedName>
    <definedName name="ssss">#REF!</definedName>
    <definedName name="ssssssss" localSheetId="3">[0]!_p1</definedName>
    <definedName name="ssssssss">[0]!_p1</definedName>
    <definedName name="SU">#REF!</definedName>
    <definedName name="SUPPLEMT">'[49]Ficha Técnica'!$A$12:$B$134</definedName>
    <definedName name="SWOT" localSheetId="3" hidden="1">{#N/A,#N/A,FALSE,"ROTINA";#N/A,#N/A,FALSE,"ITENS";#N/A,#N/A,FALSE,"ACOMP"}</definedName>
    <definedName name="SWOT" hidden="1">{#N/A,#N/A,FALSE,"ROTINA";#N/A,#N/A,FALSE,"ITENS";#N/A,#N/A,FALSE,"ACOMP"}</definedName>
    <definedName name="t" localSheetId="3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'[50]Custo Variável'!$B$8:$U$53</definedName>
    <definedName name="Tabe">#REF!</definedName>
    <definedName name="tabel">#REF!</definedName>
    <definedName name="Tabela">#REF!</definedName>
    <definedName name="tabela1">'[49]Ficha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3">[0]!_p1</definedName>
    <definedName name="TCO">[0]!_p1</definedName>
    <definedName name="teastro" localSheetId="3">[0]!___p1</definedName>
    <definedName name="teastro">[0]!___p1</definedName>
    <definedName name="televisao" localSheetId="3">[0]!_p1</definedName>
    <definedName name="televisao">[0]!_p1</definedName>
    <definedName name="televisão" localSheetId="3">[0]!___p1</definedName>
    <definedName name="televisão">[0]!___p1</definedName>
    <definedName name="TER" localSheetId="3">[0]!_p1</definedName>
    <definedName name="TER">[0]!_p1</definedName>
    <definedName name="teriirotio">#REF!</definedName>
    <definedName name="TES">[26]PONDERA!$C$1:$R$12</definedName>
    <definedName name="test" localSheetId="3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3">[5]!____p1</definedName>
    <definedName name="TESTE1">[5]!____p1</definedName>
    <definedName name="testes" localSheetId="3" hidden="1">{#N/A,#N/A,FALSE,"ROTINA";#N/A,#N/A,FALSE,"ITENS";#N/A,#N/A,FALSE,"ACOMP"}</definedName>
    <definedName name="testes" hidden="1">{#N/A,#N/A,FALSE,"ROTINA";#N/A,#N/A,FALSE,"ITENS";#N/A,#N/A,FALSE,"ACOMP"}</definedName>
    <definedName name="ti" localSheetId="3">[9]!_p1</definedName>
    <definedName name="ti">[9]!_p1</definedName>
    <definedName name="TIPO">#REF!</definedName>
    <definedName name="TIPO_COML">'[27]Como Estamos'!$D$3</definedName>
    <definedName name="TIPO_PTO">[47]plamarc!#REF!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3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[51]Sources_Uses!$D$14</definedName>
    <definedName name="TRANSP">#REF!</definedName>
    <definedName name="TRES">#REF!</definedName>
    <definedName name="tresmeios" localSheetId="3">[0]!___p1</definedName>
    <definedName name="tresmeios">[0]!___p1</definedName>
    <definedName name="trimestre">'[33]honda yamaha'!$AP$2:$AX$37</definedName>
    <definedName name="tt" localSheetId="3">[9]!_p1</definedName>
    <definedName name="tt">[9]!_p1</definedName>
    <definedName name="ttt" localSheetId="3">[0]!___p1</definedName>
    <definedName name="ttt">[0]!___p1</definedName>
    <definedName name="TTV">#REF!</definedName>
    <definedName name="TTVP">#REF!</definedName>
    <definedName name="TV" localSheetId="3">[0]!___p1</definedName>
    <definedName name="TV">[0]!___p1</definedName>
    <definedName name="TVAVULSA" localSheetId="3">[0]!___p1</definedName>
    <definedName name="TVAVULSA">[0]!___p1</definedName>
    <definedName name="TYPE">'[17]Pen M AS ABC 25+RJ1'!#REF!</definedName>
    <definedName name="U" localSheetId="3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localSheetId="3" hidden="1">#REF!</definedName>
    <definedName name="UNI" hidden="1">#REF!</definedName>
    <definedName name="USA">[4]Feriados!$B$27:$B$34</definedName>
    <definedName name="uuuu" localSheetId="3">OFFSET([13]!START,0,0,1,1)</definedName>
    <definedName name="uuuu">OFFSET([13]!START,0,0,1,1)</definedName>
    <definedName name="uy" localSheetId="3">[9]!_p1</definedName>
    <definedName name="uy">[9]!_p1</definedName>
    <definedName name="V" localSheetId="3">[0]!_p1</definedName>
    <definedName name="V">[0]!_p1</definedName>
    <definedName name="VAI" localSheetId="3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3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3">[0]!_p1</definedName>
    <definedName name="ver">[0]!_p1</definedName>
    <definedName name="versao" localSheetId="3">[0]!_p1</definedName>
    <definedName name="versao">[0]!_p1</definedName>
    <definedName name="vi" localSheetId="3">[0]!___p1</definedName>
    <definedName name="vi">[0]!___p1</definedName>
    <definedName name="viado" localSheetId="3">[0]!____p1</definedName>
    <definedName name="viado">[0]!____p1</definedName>
    <definedName name="vic" localSheetId="3">[9]!_xlbgnm.p1</definedName>
    <definedName name="vic">[9]!_xlbgnm.p1</definedName>
    <definedName name="vio" localSheetId="3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localSheetId="3" hidden="1">{"'crono'!$U$12:$W$20"}</definedName>
    <definedName name="vitorio" hidden="1">{"'crono'!$U$12:$W$20"}</definedName>
    <definedName name="vivo" localSheetId="3">[0]!___p1</definedName>
    <definedName name="vivo">[0]!___p1</definedName>
    <definedName name="vivo_alternativos" localSheetId="3">[0]!_p1</definedName>
    <definedName name="vivo_alternativos">[0]!_p1</definedName>
    <definedName name="vivo_conf" localSheetId="3">[0]!_p1</definedName>
    <definedName name="vivo_conf">[0]!_p1</definedName>
    <definedName name="VIVO_NÃO" localSheetId="3">[0]!_p1</definedName>
    <definedName name="VIVO_NÃO">[0]!_p1</definedName>
    <definedName name="VIVO2" localSheetId="3">[0]!_p1</definedName>
    <definedName name="VIVO2">[0]!_p1</definedName>
    <definedName name="vivo36" localSheetId="3">[0]!___p1</definedName>
    <definedName name="vivo36">[0]!___p1</definedName>
    <definedName name="VL">#REF!</definedName>
    <definedName name="VLP">#REF!</definedName>
    <definedName name="vv" localSheetId="3">[0]!___p1</definedName>
    <definedName name="vv">[0]!___p1</definedName>
    <definedName name="vvvv" localSheetId="3">[0]!__p1</definedName>
    <definedName name="vvvv">[0]!__p1</definedName>
    <definedName name="W" localSheetId="3">[0]!_p1</definedName>
    <definedName name="W">[0]!_p1</definedName>
    <definedName name="wdfpwepgr" localSheetId="3">[5]!____p1</definedName>
    <definedName name="wdfpwepgr">[5]!____p1</definedName>
    <definedName name="WeekNumbers">#REF!</definedName>
    <definedName name="wEnt">#REF!</definedName>
    <definedName name="wqcwec" localSheetId="3">[0]!____p1</definedName>
    <definedName name="wqcwec">[0]!____p1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3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3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3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3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3">[0]!_p1</definedName>
    <definedName name="WS">[0]!_p1</definedName>
    <definedName name="ww" localSheetId="3">[0]!___p1</definedName>
    <definedName name="ww">[0]!___p1</definedName>
    <definedName name="wwc" localSheetId="3">[0]!____p1</definedName>
    <definedName name="wwc">[0]!____p1</definedName>
    <definedName name="WWWWW">#REF!</definedName>
    <definedName name="x" localSheetId="3">[0]!___p1</definedName>
    <definedName name="x">[0]!___p1</definedName>
    <definedName name="xx" localSheetId="3">[0]!___p1</definedName>
    <definedName name="xx">[0]!___p1</definedName>
    <definedName name="xxx">#REF!</definedName>
    <definedName name="xxxx" localSheetId="3">[0]!___p1</definedName>
    <definedName name="xxxx">[0]!___p1</definedName>
    <definedName name="xxxxxxx" localSheetId="3">[0]!____p1</definedName>
    <definedName name="xxxxxxx">[0]!____p1</definedName>
    <definedName name="xxxxxxxxx" localSheetId="3">[0]!____p1</definedName>
    <definedName name="xxxxxxxxx">[0]!____p1</definedName>
    <definedName name="y" localSheetId="3">[0]!__p1</definedName>
    <definedName name="y">[0]!__p1</definedName>
    <definedName name="Yamaha">'[33]honda yamaha'!$Z$1:$AM$29</definedName>
    <definedName name="yy" localSheetId="3">[9]!_xlbgnm.p1</definedName>
    <definedName name="yy">[9]!_xlbgnm.p1</definedName>
    <definedName name="z">#REF!</definedName>
    <definedName name="z\sdfh" localSheetId="3">[9]!_xlbgnm.p1</definedName>
    <definedName name="z\sdfh">[9]!_xlbgnm.p1</definedName>
    <definedName name="Z_BDB4B167_E3AA_11D7_8D7A_00B0D08F20DC_.wvu.PrintArea" localSheetId="3" hidden="1">#REF!</definedName>
    <definedName name="Z_BDB4B167_E3AA_11D7_8D7A_00B0D08F20DC_.wvu.PrintArea" hidden="1">#REF!</definedName>
    <definedName name="zdfb" localSheetId="3">[9]!_xlbgnm.p1</definedName>
    <definedName name="zdfb">[9]!_xlbgnm.p1</definedName>
    <definedName name="zdfbn" localSheetId="3">[9]!_xlbgnm.p1</definedName>
    <definedName name="zdfbn">[9]!_xlbgnm.p1</definedName>
    <definedName name="zdfn" localSheetId="3">[9]!_xlbgnm.p1</definedName>
    <definedName name="zdfn">[9]!_xlbgnm.p1</definedName>
    <definedName name="zfdhu6rkvd8u6o5" localSheetId="3" hidden="1">{"'Janeiro'!$A$1:$I$153"}</definedName>
    <definedName name="zfdhu6rkvd8u6o5" hidden="1">{"'Janeiro'!$A$1:$I$153"}</definedName>
    <definedName name="zsdfhzfsdh" localSheetId="3">[9]!_xlbgnm.p1</definedName>
    <definedName name="zsdfhzfsdh">[9]!_xlbgnm.p1</definedName>
    <definedName name="zw">#N/A</definedName>
    <definedName name="zx">#N/A</definedName>
    <definedName name="ZXCVBNM" localSheetId="3">[0]!_p1</definedName>
    <definedName name="ZXCVBNM">[0]!_p1</definedName>
    <definedName name="ZXZZ">'[52]600ML'!#REF!</definedName>
    <definedName name="zz">#REF!</definedName>
    <definedName name="ZZZ">'[52]600ML'!#REF!</definedName>
    <definedName name="zzzz">#REF!</definedName>
    <definedName name="ZZZZZ" localSheetId="3">[0]!_p1</definedName>
    <definedName name="ZZZZZ">[0]!_p1</definedName>
    <definedName name="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47" l="1"/>
  <c r="L3" i="47"/>
  <c r="L4" i="47" s="1"/>
  <c r="O3" i="47" l="1"/>
  <c r="O4" i="47" s="1"/>
  <c r="AD33" i="22"/>
  <c r="AD32" i="22"/>
  <c r="AD31" i="22"/>
  <c r="AD30" i="22"/>
  <c r="AD28" i="22"/>
  <c r="AD27" i="22"/>
  <c r="AD26" i="22"/>
  <c r="AD25" i="22"/>
  <c r="AD23" i="22"/>
  <c r="AD22" i="22"/>
  <c r="AD21" i="22"/>
  <c r="AD20" i="22"/>
  <c r="AD18" i="22"/>
  <c r="AD17" i="22"/>
  <c r="AD16" i="22"/>
  <c r="AD15" i="22"/>
  <c r="AD13" i="22"/>
  <c r="AD12" i="22"/>
  <c r="AD11" i="22"/>
  <c r="AD10" i="22"/>
  <c r="AD8" i="22"/>
  <c r="AD7" i="22"/>
  <c r="AD6" i="22"/>
  <c r="AD5" i="22"/>
  <c r="AD41" i="22"/>
  <c r="AD40" i="22"/>
  <c r="AD39" i="22"/>
  <c r="AD38" i="22"/>
  <c r="AD37" i="22"/>
  <c r="AD36" i="22"/>
  <c r="H41" i="22"/>
  <c r="L38" i="22"/>
  <c r="H38" i="22"/>
  <c r="G38" i="22" s="1"/>
  <c r="F38" i="22"/>
  <c r="E38" i="22"/>
  <c r="D38" i="22"/>
  <c r="C38" i="22"/>
  <c r="B38" i="22"/>
  <c r="L37" i="22"/>
  <c r="G37" i="22" s="1"/>
  <c r="H37" i="22"/>
  <c r="J37" i="22" s="1"/>
  <c r="K37" i="22" s="1"/>
  <c r="F37" i="22"/>
  <c r="E37" i="22"/>
  <c r="D37" i="22"/>
  <c r="C37" i="22"/>
  <c r="B37" i="22"/>
  <c r="L36" i="22"/>
  <c r="G36" i="22" s="1"/>
  <c r="H36" i="22"/>
  <c r="J36" i="22" s="1"/>
  <c r="K36" i="22" s="1"/>
  <c r="F36" i="22"/>
  <c r="E36" i="22"/>
  <c r="D36" i="22"/>
  <c r="C36" i="22"/>
  <c r="B36" i="22"/>
  <c r="L35" i="22"/>
  <c r="G35" i="22" s="1"/>
  <c r="J35" i="22"/>
  <c r="K35" i="22" s="1"/>
  <c r="H35" i="22"/>
  <c r="I35" i="22" s="1"/>
  <c r="F35" i="22"/>
  <c r="E35" i="22"/>
  <c r="D35" i="22"/>
  <c r="C35" i="22"/>
  <c r="B35" i="22"/>
  <c r="L34" i="22"/>
  <c r="K34" i="22"/>
  <c r="J34" i="22"/>
  <c r="I34" i="22"/>
  <c r="H34" i="22"/>
  <c r="G34" i="22" s="1"/>
  <c r="F34" i="22"/>
  <c r="E34" i="22"/>
  <c r="D34" i="22"/>
  <c r="C34" i="22"/>
  <c r="B34" i="22"/>
  <c r="L33" i="22"/>
  <c r="J33" i="22"/>
  <c r="K33" i="22" s="1"/>
  <c r="H33" i="22"/>
  <c r="G33" i="22" s="1"/>
  <c r="F33" i="22"/>
  <c r="E33" i="22"/>
  <c r="D33" i="22"/>
  <c r="C33" i="22"/>
  <c r="B33" i="22"/>
  <c r="L32" i="22"/>
  <c r="G32" i="22" s="1"/>
  <c r="J32" i="22"/>
  <c r="K32" i="22" s="1"/>
  <c r="I32" i="22"/>
  <c r="H32" i="22"/>
  <c r="F32" i="22"/>
  <c r="E32" i="22"/>
  <c r="D32" i="22"/>
  <c r="C32" i="22"/>
  <c r="B32" i="22"/>
  <c r="L31" i="22"/>
  <c r="H31" i="22"/>
  <c r="J31" i="22" s="1"/>
  <c r="K31" i="22" s="1"/>
  <c r="F31" i="22"/>
  <c r="E31" i="22"/>
  <c r="D31" i="22"/>
  <c r="C31" i="22"/>
  <c r="B31" i="22"/>
  <c r="L30" i="22"/>
  <c r="H30" i="22"/>
  <c r="J30" i="22" s="1"/>
  <c r="K30" i="22" s="1"/>
  <c r="G30" i="22"/>
  <c r="F30" i="22"/>
  <c r="E30" i="22"/>
  <c r="D30" i="22"/>
  <c r="C30" i="22"/>
  <c r="B30" i="22"/>
  <c r="L29" i="22"/>
  <c r="H29" i="22"/>
  <c r="J29" i="22" s="1"/>
  <c r="K29" i="22" s="1"/>
  <c r="G29" i="22"/>
  <c r="F29" i="22"/>
  <c r="E29" i="22"/>
  <c r="D29" i="22"/>
  <c r="C29" i="22"/>
  <c r="B29" i="22"/>
  <c r="L28" i="22"/>
  <c r="H28" i="22"/>
  <c r="J28" i="22" s="1"/>
  <c r="K28" i="22" s="1"/>
  <c r="G28" i="22"/>
  <c r="F28" i="22"/>
  <c r="E28" i="22"/>
  <c r="D28" i="22"/>
  <c r="C28" i="22"/>
  <c r="B28" i="22"/>
  <c r="L27" i="22"/>
  <c r="H27" i="22"/>
  <c r="I27" i="22" s="1"/>
  <c r="G27" i="22"/>
  <c r="F27" i="22"/>
  <c r="E27" i="22"/>
  <c r="D27" i="22"/>
  <c r="C27" i="22"/>
  <c r="B27" i="22"/>
  <c r="L26" i="22"/>
  <c r="H26" i="22"/>
  <c r="J26" i="22" s="1"/>
  <c r="K26" i="22" s="1"/>
  <c r="G26" i="22"/>
  <c r="F26" i="22"/>
  <c r="E26" i="22"/>
  <c r="D26" i="22"/>
  <c r="C26" i="22"/>
  <c r="B26" i="22"/>
  <c r="L25" i="22"/>
  <c r="G25" i="22" s="1"/>
  <c r="H25" i="22"/>
  <c r="J25" i="22" s="1"/>
  <c r="K25" i="22" s="1"/>
  <c r="F25" i="22"/>
  <c r="E25" i="22"/>
  <c r="D25" i="22"/>
  <c r="C25" i="22"/>
  <c r="B25" i="22"/>
  <c r="L24" i="22"/>
  <c r="H24" i="22"/>
  <c r="J24" i="22" s="1"/>
  <c r="K24" i="22" s="1"/>
  <c r="F24" i="22"/>
  <c r="E24" i="22"/>
  <c r="D24" i="22"/>
  <c r="C24" i="22"/>
  <c r="B24" i="22"/>
  <c r="L23" i="22"/>
  <c r="J23" i="22"/>
  <c r="K23" i="22" s="1"/>
  <c r="H23" i="22"/>
  <c r="I23" i="22" s="1"/>
  <c r="F23" i="22"/>
  <c r="E23" i="22"/>
  <c r="D23" i="22"/>
  <c r="C23" i="22"/>
  <c r="B23" i="22"/>
  <c r="L22" i="22"/>
  <c r="G22" i="22" s="1"/>
  <c r="K22" i="22"/>
  <c r="J22" i="22"/>
  <c r="I22" i="22"/>
  <c r="H22" i="22"/>
  <c r="F22" i="22"/>
  <c r="E22" i="22"/>
  <c r="D22" i="22"/>
  <c r="C22" i="22"/>
  <c r="B22" i="22"/>
  <c r="L21" i="22"/>
  <c r="J21" i="22"/>
  <c r="K21" i="22" s="1"/>
  <c r="H21" i="22"/>
  <c r="G21" i="22" s="1"/>
  <c r="F21" i="22"/>
  <c r="E21" i="22"/>
  <c r="D21" i="22"/>
  <c r="C21" i="22"/>
  <c r="B21" i="22"/>
  <c r="L20" i="22"/>
  <c r="G20" i="22" s="1"/>
  <c r="J20" i="22"/>
  <c r="K20" i="22" s="1"/>
  <c r="I20" i="22"/>
  <c r="H20" i="22"/>
  <c r="F20" i="22"/>
  <c r="E20" i="22"/>
  <c r="D20" i="22"/>
  <c r="C20" i="22"/>
  <c r="B20" i="22"/>
  <c r="L19" i="22"/>
  <c r="H19" i="22"/>
  <c r="I19" i="22" s="1"/>
  <c r="F19" i="22"/>
  <c r="E19" i="22"/>
  <c r="D19" i="22"/>
  <c r="C19" i="22"/>
  <c r="B19" i="22"/>
  <c r="L18" i="22"/>
  <c r="H18" i="22"/>
  <c r="I18" i="22" s="1"/>
  <c r="G18" i="22"/>
  <c r="F18" i="22"/>
  <c r="E18" i="22"/>
  <c r="D18" i="22"/>
  <c r="C18" i="22"/>
  <c r="B18" i="22"/>
  <c r="L17" i="22"/>
  <c r="H17" i="22"/>
  <c r="I17" i="22" s="1"/>
  <c r="G17" i="22"/>
  <c r="F17" i="22"/>
  <c r="E17" i="22"/>
  <c r="D17" i="22"/>
  <c r="C17" i="22"/>
  <c r="B17" i="22"/>
  <c r="L16" i="22"/>
  <c r="H16" i="22"/>
  <c r="J16" i="22" s="1"/>
  <c r="K16" i="22" s="1"/>
  <c r="G16" i="22"/>
  <c r="F16" i="22"/>
  <c r="E16" i="22"/>
  <c r="D16" i="22"/>
  <c r="C16" i="22"/>
  <c r="B16" i="22"/>
  <c r="L15" i="22"/>
  <c r="H15" i="22"/>
  <c r="J15" i="22" s="1"/>
  <c r="K15" i="22" s="1"/>
  <c r="G15" i="22"/>
  <c r="F15" i="22"/>
  <c r="E15" i="22"/>
  <c r="D15" i="22"/>
  <c r="C15" i="22"/>
  <c r="B15" i="22"/>
  <c r="L14" i="22"/>
  <c r="H14" i="22"/>
  <c r="J14" i="22" s="1"/>
  <c r="K14" i="22" s="1"/>
  <c r="G14" i="22"/>
  <c r="F14" i="22"/>
  <c r="E14" i="22"/>
  <c r="D14" i="22"/>
  <c r="C14" i="22"/>
  <c r="B14" i="22"/>
  <c r="L13" i="22"/>
  <c r="G13" i="22" s="1"/>
  <c r="J13" i="22"/>
  <c r="K13" i="22" s="1"/>
  <c r="I13" i="22"/>
  <c r="H13" i="22"/>
  <c r="F13" i="22"/>
  <c r="E13" i="22"/>
  <c r="D13" i="22"/>
  <c r="C13" i="22"/>
  <c r="B13" i="22"/>
  <c r="L12" i="22"/>
  <c r="I12" i="22"/>
  <c r="H12" i="22"/>
  <c r="J12" i="22" s="1"/>
  <c r="K12" i="22" s="1"/>
  <c r="F12" i="22"/>
  <c r="E12" i="22"/>
  <c r="D12" i="22"/>
  <c r="C12" i="22"/>
  <c r="B12" i="22"/>
  <c r="L11" i="22"/>
  <c r="J11" i="22"/>
  <c r="K11" i="22" s="1"/>
  <c r="H11" i="22"/>
  <c r="I11" i="22" s="1"/>
  <c r="F11" i="22"/>
  <c r="E11" i="22"/>
  <c r="D11" i="22"/>
  <c r="C11" i="22"/>
  <c r="B11" i="22"/>
  <c r="L10" i="22"/>
  <c r="G10" i="22" s="1"/>
  <c r="K10" i="22"/>
  <c r="J10" i="22"/>
  <c r="I10" i="22"/>
  <c r="H10" i="22"/>
  <c r="F10" i="22"/>
  <c r="E10" i="22"/>
  <c r="D10" i="22"/>
  <c r="C10" i="22"/>
  <c r="B10" i="22"/>
  <c r="L9" i="22"/>
  <c r="J9" i="22"/>
  <c r="K9" i="22" s="1"/>
  <c r="H9" i="22"/>
  <c r="G9" i="22" s="1"/>
  <c r="F9" i="22"/>
  <c r="E9" i="22"/>
  <c r="D9" i="22"/>
  <c r="C9" i="22"/>
  <c r="B9" i="22"/>
  <c r="L8" i="22"/>
  <c r="J8" i="22"/>
  <c r="K8" i="22" s="1"/>
  <c r="I8" i="22"/>
  <c r="H8" i="22"/>
  <c r="G8" i="22"/>
  <c r="F8" i="22"/>
  <c r="E8" i="22"/>
  <c r="D8" i="22"/>
  <c r="C8" i="22"/>
  <c r="B8" i="22"/>
  <c r="L7" i="22"/>
  <c r="H7" i="22"/>
  <c r="J7" i="22" s="1"/>
  <c r="K7" i="22" s="1"/>
  <c r="F7" i="22"/>
  <c r="E7" i="22"/>
  <c r="D7" i="22"/>
  <c r="C7" i="22"/>
  <c r="B7" i="22"/>
  <c r="L6" i="22"/>
  <c r="H6" i="22"/>
  <c r="J6" i="22" s="1"/>
  <c r="K6" i="22" s="1"/>
  <c r="G6" i="22"/>
  <c r="F6" i="22"/>
  <c r="E6" i="22"/>
  <c r="D6" i="22"/>
  <c r="C6" i="22"/>
  <c r="B6" i="22"/>
  <c r="L5" i="22"/>
  <c r="H5" i="22"/>
  <c r="J5" i="22" s="1"/>
  <c r="K5" i="22" s="1"/>
  <c r="G5" i="22"/>
  <c r="F5" i="22"/>
  <c r="E5" i="22"/>
  <c r="D5" i="22"/>
  <c r="C5" i="22"/>
  <c r="B5" i="22"/>
  <c r="L4" i="22"/>
  <c r="H4" i="22"/>
  <c r="I4" i="22" s="1"/>
  <c r="G4" i="22"/>
  <c r="F4" i="22"/>
  <c r="E4" i="22"/>
  <c r="D4" i="22"/>
  <c r="C4" i="22"/>
  <c r="B4" i="22"/>
  <c r="I7" i="22" l="1"/>
  <c r="G7" i="22"/>
  <c r="I9" i="22"/>
  <c r="G19" i="22"/>
  <c r="I21" i="22"/>
  <c r="G31" i="22"/>
  <c r="I33" i="22"/>
  <c r="J19" i="22"/>
  <c r="K19" i="22" s="1"/>
  <c r="J17" i="22"/>
  <c r="K17" i="22" s="1"/>
  <c r="I28" i="22"/>
  <c r="J4" i="22"/>
  <c r="K4" i="22" s="1"/>
  <c r="I15" i="22"/>
  <c r="G12" i="22"/>
  <c r="I14" i="22"/>
  <c r="G24" i="22"/>
  <c r="I26" i="22"/>
  <c r="J27" i="22"/>
  <c r="K27" i="22" s="1"/>
  <c r="I38" i="22"/>
  <c r="I30" i="22"/>
  <c r="I5" i="22"/>
  <c r="I29" i="22"/>
  <c r="I16" i="22"/>
  <c r="G11" i="22"/>
  <c r="G23" i="22"/>
  <c r="I25" i="22"/>
  <c r="I37" i="22"/>
  <c r="J38" i="22"/>
  <c r="K38" i="22" s="1"/>
  <c r="I31" i="22"/>
  <c r="J18" i="22"/>
  <c r="K18" i="22" s="1"/>
  <c r="I24" i="22"/>
  <c r="I36" i="22"/>
  <c r="I6" i="22"/>
  <c r="J27" i="34" l="1"/>
  <c r="T24" i="34"/>
  <c r="L24" i="34"/>
  <c r="O24" i="34" s="1"/>
  <c r="P24" i="34" s="1"/>
  <c r="T22" i="34"/>
  <c r="T21" i="34"/>
  <c r="T20" i="34"/>
  <c r="T18" i="34"/>
  <c r="T17" i="34"/>
  <c r="T16" i="34"/>
  <c r="T14" i="34"/>
  <c r="M24" i="34" l="1"/>
  <c r="AF37" i="22" l="1"/>
  <c r="AF38" i="22"/>
  <c r="AF39" i="22"/>
  <c r="AF40" i="22"/>
  <c r="AF41" i="22"/>
  <c r="AF36" i="22"/>
  <c r="D62" i="22" l="1"/>
  <c r="D61" i="22"/>
  <c r="D60" i="22"/>
  <c r="D59" i="22"/>
  <c r="D58" i="22"/>
  <c r="D57" i="22"/>
  <c r="D56" i="22"/>
  <c r="D55" i="22"/>
  <c r="D54" i="22"/>
  <c r="D53" i="22"/>
  <c r="D51" i="22"/>
  <c r="D50" i="22"/>
  <c r="D49" i="22"/>
  <c r="D48" i="22"/>
  <c r="D47" i="22"/>
  <c r="D46" i="22"/>
  <c r="L41" i="22"/>
  <c r="J41" i="22"/>
  <c r="K41" i="22" s="1"/>
  <c r="L3" i="22"/>
  <c r="H3" i="22"/>
  <c r="J3" i="22" s="1"/>
  <c r="K3" i="22" s="1"/>
  <c r="F3" i="22"/>
  <c r="E3" i="22"/>
  <c r="D3" i="22"/>
  <c r="C3" i="22"/>
  <c r="B3" i="22"/>
  <c r="L14" i="34" l="1"/>
  <c r="E24" i="34"/>
  <c r="E21" i="34"/>
  <c r="E18" i="34"/>
  <c r="E16" i="34"/>
  <c r="D24" i="34"/>
  <c r="D21" i="34"/>
  <c r="D18" i="34"/>
  <c r="D16" i="34"/>
  <c r="S22" i="34"/>
  <c r="L22" i="34" s="1"/>
  <c r="S20" i="34"/>
  <c r="L20" i="34" s="1"/>
  <c r="S17" i="34"/>
  <c r="L17" i="34" s="1"/>
  <c r="S14" i="34"/>
  <c r="R22" i="34"/>
  <c r="R20" i="34"/>
  <c r="R17" i="34"/>
  <c r="R14" i="34"/>
  <c r="F22" i="34"/>
  <c r="F20" i="34"/>
  <c r="F17" i="34"/>
  <c r="E22" i="34"/>
  <c r="E20" i="34"/>
  <c r="E17" i="34"/>
  <c r="F14" i="34"/>
  <c r="S24" i="34"/>
  <c r="R24" i="34"/>
  <c r="S18" i="34"/>
  <c r="L18" i="34" s="1"/>
  <c r="D14" i="34"/>
  <c r="R18" i="34"/>
  <c r="F24" i="34"/>
  <c r="F18" i="34"/>
  <c r="R16" i="34"/>
  <c r="S16" i="34"/>
  <c r="L16" i="34" s="1"/>
  <c r="D22" i="34"/>
  <c r="D17" i="34"/>
  <c r="R21" i="34"/>
  <c r="S21" i="34"/>
  <c r="L21" i="34" s="1"/>
  <c r="D20" i="34"/>
  <c r="E14" i="34"/>
  <c r="F16" i="34"/>
  <c r="F21" i="34"/>
  <c r="I3" i="22"/>
  <c r="G3" i="22"/>
  <c r="G41" i="22"/>
  <c r="I41" i="22"/>
  <c r="O14" i="34" l="1"/>
  <c r="P14" i="34" s="1"/>
  <c r="M14" i="34"/>
  <c r="M21" i="34"/>
  <c r="O21" i="34"/>
  <c r="P21" i="34" s="1"/>
  <c r="M22" i="34"/>
  <c r="O22" i="34"/>
  <c r="P22" i="34" s="1"/>
  <c r="O18" i="34"/>
  <c r="P18" i="34" s="1"/>
  <c r="V18" i="34" s="1"/>
  <c r="M18" i="34"/>
  <c r="M16" i="34"/>
  <c r="O16" i="34"/>
  <c r="P16" i="34" s="1"/>
  <c r="O17" i="34"/>
  <c r="P17" i="34" s="1"/>
  <c r="V17" i="34" s="1"/>
  <c r="M17" i="34"/>
  <c r="M20" i="34"/>
  <c r="O20" i="34"/>
  <c r="P20" i="34" s="1"/>
  <c r="V16" i="34" l="1"/>
  <c r="V27" i="34" s="1"/>
  <c r="P27" i="34"/>
  <c r="M27" i="34"/>
</calcChain>
</file>

<file path=xl/sharedStrings.xml><?xml version="1.0" encoding="utf-8"?>
<sst xmlns="http://schemas.openxmlformats.org/spreadsheetml/2006/main" count="503" uniqueCount="196">
  <si>
    <t>MÍDIA</t>
  </si>
  <si>
    <t>PROGRAMA</t>
  </si>
  <si>
    <t>EXIBIÇÃO</t>
  </si>
  <si>
    <t>INSERÇÕES</t>
  </si>
  <si>
    <t>DESC. %</t>
  </si>
  <si>
    <t>DIA</t>
  </si>
  <si>
    <t>HORA</t>
  </si>
  <si>
    <t>30"</t>
  </si>
  <si>
    <t>UNIT.</t>
  </si>
  <si>
    <t>TOTAL</t>
  </si>
  <si>
    <t>PREÇO TABELA (R$)</t>
  </si>
  <si>
    <t>PREÇO PROPOSTO (R$)</t>
  </si>
  <si>
    <t>CONV.%</t>
  </si>
  <si>
    <t>PRAÇA:</t>
  </si>
  <si>
    <t xml:space="preserve">EMISSORA: </t>
  </si>
  <si>
    <r>
      <t>PERÍODO DE EXIBIÇÃO:</t>
    </r>
    <r>
      <rPr>
        <sz val="14"/>
        <rFont val="Calibri"/>
        <family val="2"/>
      </rPr>
      <t xml:space="preserve"> </t>
    </r>
  </si>
  <si>
    <t>TABELA DE PREÇOS:</t>
  </si>
  <si>
    <t>DAC</t>
  </si>
  <si>
    <t>Referências</t>
  </si>
  <si>
    <t>SECUNDAGEM</t>
  </si>
  <si>
    <t>PERÍODO</t>
  </si>
  <si>
    <t xml:space="preserve">Obs.: Toda entrega/valoração que consta nesta planilha foi elaborada direto pela emissora local, sendo assim, caso haja alguma questão/dúvida/alteração, a mesma deverá ser consultada. </t>
  </si>
  <si>
    <t xml:space="preserve">FORMATO/
ESQUEMA COMERCIAL  </t>
  </si>
  <si>
    <t>TOTAL INVESTIMENTO DO PROJETO</t>
  </si>
  <si>
    <t>BASE DE PREÇOS UNITÁRIO</t>
  </si>
  <si>
    <t>20% BRUTO NEGOCIADO</t>
  </si>
  <si>
    <t>DAC (caso haja): 20% do total negociado, faturado a parte</t>
  </si>
  <si>
    <t>EVENTO</t>
  </si>
  <si>
    <t>MERCHANDISING</t>
  </si>
  <si>
    <t>MÍDIA AVULSA</t>
  </si>
  <si>
    <t>ROTATIVO</t>
  </si>
  <si>
    <t>CONV.</t>
  </si>
  <si>
    <t>GÊNERO</t>
  </si>
  <si>
    <t>CÓDIGO</t>
  </si>
  <si>
    <t>GOIÂNIA</t>
  </si>
  <si>
    <t>HORA INICIO</t>
  </si>
  <si>
    <t>15"</t>
  </si>
  <si>
    <t>45"</t>
  </si>
  <si>
    <t>60"</t>
  </si>
  <si>
    <t>120"</t>
  </si>
  <si>
    <t>COEF</t>
  </si>
  <si>
    <t>INÍCIO</t>
  </si>
  <si>
    <t>FIM</t>
  </si>
  <si>
    <t>(GO1)</t>
  </si>
  <si>
    <t>PARA 15"</t>
  </si>
  <si>
    <t>SEG/SEX</t>
  </si>
  <si>
    <t>06H30</t>
  </si>
  <si>
    <t>08H30</t>
  </si>
  <si>
    <t>JORNALISMO</t>
  </si>
  <si>
    <t>GOAR</t>
  </si>
  <si>
    <t>GOIÁS NO AR</t>
  </si>
  <si>
    <t>VALOR</t>
  </si>
  <si>
    <t>TEMPO</t>
  </si>
  <si>
    <t>09H35</t>
  </si>
  <si>
    <t>FALA</t>
  </si>
  <si>
    <t>FALA BRASIL</t>
  </si>
  <si>
    <t>BAGO</t>
  </si>
  <si>
    <t>BALANCO GERAL GOI</t>
  </si>
  <si>
    <t>11H30</t>
  </si>
  <si>
    <t>VARIEDADES</t>
  </si>
  <si>
    <t>HDIA</t>
  </si>
  <si>
    <t>HOJE EM DIA</t>
  </si>
  <si>
    <t>15H30</t>
  </si>
  <si>
    <t>REPORTAGEM</t>
  </si>
  <si>
    <t>BALANÇO GERAL GO</t>
  </si>
  <si>
    <t>16H30</t>
  </si>
  <si>
    <t>NOVELA</t>
  </si>
  <si>
    <t>NVTD</t>
  </si>
  <si>
    <t>NOVELA DA TARDE 1</t>
  </si>
  <si>
    <t>18H00</t>
  </si>
  <si>
    <t>CIAL</t>
  </si>
  <si>
    <t>CIDADE ALERTA</t>
  </si>
  <si>
    <t>19H10</t>
  </si>
  <si>
    <t>CALG</t>
  </si>
  <si>
    <t>CIDADE ALERTA GO</t>
  </si>
  <si>
    <t>CIDADE ALERTA GOI</t>
  </si>
  <si>
    <t>19H50</t>
  </si>
  <si>
    <t>GORC</t>
  </si>
  <si>
    <t>GOIÁS RECORD</t>
  </si>
  <si>
    <t>19H55</t>
  </si>
  <si>
    <t>21H00</t>
  </si>
  <si>
    <t>JREC</t>
  </si>
  <si>
    <t>JORNAL DA RECORD</t>
  </si>
  <si>
    <t>22H00</t>
  </si>
  <si>
    <t>NOVE</t>
  </si>
  <si>
    <t xml:space="preserve">NOVELA 3 </t>
  </si>
  <si>
    <t>NV22</t>
  </si>
  <si>
    <t>NOVELA 22H</t>
  </si>
  <si>
    <t>23H45</t>
  </si>
  <si>
    <t>GOIAS NO AR</t>
  </si>
  <si>
    <t>00H30</t>
  </si>
  <si>
    <t>FILME</t>
  </si>
  <si>
    <t>REALITY SHOW</t>
  </si>
  <si>
    <t>SEX</t>
  </si>
  <si>
    <t>QUIL</t>
  </si>
  <si>
    <t>QUILOS MORTAIS</t>
  </si>
  <si>
    <t>SEG/QUA</t>
  </si>
  <si>
    <t>SÉRIE</t>
  </si>
  <si>
    <t>SPRE</t>
  </si>
  <si>
    <t>SÉRIE PREMIUM</t>
  </si>
  <si>
    <t>GOIAS RECORD</t>
  </si>
  <si>
    <t>SÁB</t>
  </si>
  <si>
    <t>07H00</t>
  </si>
  <si>
    <t>07H35</t>
  </si>
  <si>
    <t>BRAS</t>
  </si>
  <si>
    <t xml:space="preserve">BRASIL CAMINHONEIRO </t>
  </si>
  <si>
    <t>12H00</t>
  </si>
  <si>
    <t>FBES</t>
  </si>
  <si>
    <t>FALA BRASIL - Ed. de Sábado</t>
  </si>
  <si>
    <t>SAB</t>
  </si>
  <si>
    <t>13H00</t>
  </si>
  <si>
    <t>15H00</t>
  </si>
  <si>
    <t>BAGS</t>
  </si>
  <si>
    <t>17H00</t>
  </si>
  <si>
    <t>CIAV</t>
  </si>
  <si>
    <t>CINE AVENTURA</t>
  </si>
  <si>
    <t>ARGO</t>
  </si>
  <si>
    <t>DOM</t>
  </si>
  <si>
    <t>10H00</t>
  </si>
  <si>
    <t>RURAL</t>
  </si>
  <si>
    <t>AGRO RECORD</t>
  </si>
  <si>
    <t>19H45</t>
  </si>
  <si>
    <t>CAES</t>
  </si>
  <si>
    <t>CIDADE ALERTA - Ed. de Sábado</t>
  </si>
  <si>
    <t>JRES</t>
  </si>
  <si>
    <t>JORNAL DA RECORD - Ed. de Sábado</t>
  </si>
  <si>
    <t>23H00</t>
  </si>
  <si>
    <t>01H00</t>
  </si>
  <si>
    <t>STSA</t>
  </si>
  <si>
    <t>SUPER TELA</t>
  </si>
  <si>
    <t>11H00</t>
  </si>
  <si>
    <t>12H15</t>
  </si>
  <si>
    <t>RKCR</t>
  </si>
  <si>
    <t>RECORD TEEN 1 (EU, A PATROA E AS CRIANÇAS)</t>
  </si>
  <si>
    <t>CMDM</t>
  </si>
  <si>
    <t>CINE MAIOR</t>
  </si>
  <si>
    <t>GAME SHOW</t>
  </si>
  <si>
    <t>STST</t>
  </si>
  <si>
    <t>ACERTE OU CAIA</t>
  </si>
  <si>
    <t>LVDC</t>
  </si>
  <si>
    <t xml:space="preserve">LOVE &amp; DANCE (Exceto em dias de jogos) </t>
  </si>
  <si>
    <t>DOES</t>
  </si>
  <si>
    <t>DOMINGO ESPETACULAR</t>
  </si>
  <si>
    <t>00H15</t>
  </si>
  <si>
    <t>ESPORTE</t>
  </si>
  <si>
    <t>ESRN</t>
  </si>
  <si>
    <t>ESPORTE RECORD</t>
  </si>
  <si>
    <t>SDOM</t>
  </si>
  <si>
    <t>SÉRIE DE DOMINGO</t>
  </si>
  <si>
    <t>ROT</t>
  </si>
  <si>
    <r>
      <rPr>
        <b/>
        <sz val="8"/>
        <rFont val="Arial"/>
        <family val="2"/>
      </rPr>
      <t>ROTATIVO:</t>
    </r>
    <r>
      <rPr>
        <sz val="8"/>
        <color rgb="FFFF0000"/>
        <rFont val="Arial"/>
        <family val="2"/>
      </rPr>
      <t xml:space="preserve"> colocar ROT em CÓDIGO e a quantidade de inserções no calendário</t>
    </r>
  </si>
  <si>
    <t>COEF.</t>
  </si>
  <si>
    <t>Nome</t>
  </si>
  <si>
    <t>Rat% DOM</t>
  </si>
  <si>
    <t>Rat% IND</t>
  </si>
  <si>
    <t>PATROCÍNIO</t>
  </si>
  <si>
    <t>MIDIA AVULSA</t>
  </si>
  <si>
    <t>RECORD GOIÁS</t>
  </si>
  <si>
    <t>GOIÁS</t>
  </si>
  <si>
    <t>INSERT</t>
  </si>
  <si>
    <t>BALANÇO GERAL GO - ED. DE SÁBADO</t>
  </si>
  <si>
    <t>INSERTS</t>
  </si>
  <si>
    <t>-</t>
  </si>
  <si>
    <t>FOOD RUN</t>
  </si>
  <si>
    <t>22H30</t>
  </si>
  <si>
    <t>SEG A DOM</t>
  </si>
  <si>
    <t>00H00</t>
  </si>
  <si>
    <t>FZEN</t>
  </si>
  <si>
    <t>A FAZENDA</t>
  </si>
  <si>
    <t xml:space="preserve">BALANÇO GERAL - Ed. de Sábado </t>
  </si>
  <si>
    <t>CAE2</t>
  </si>
  <si>
    <t xml:space="preserve">CIDADE ALERTA 2 - Ed. de Sábado </t>
  </si>
  <si>
    <t>23H15</t>
  </si>
  <si>
    <t>14H00</t>
  </si>
  <si>
    <t>DOMINGO ESPETACULAR **</t>
  </si>
  <si>
    <t>LOVE &amp; DANCE</t>
  </si>
  <si>
    <t>FORMATO</t>
  </si>
  <si>
    <t>CANAL</t>
  </si>
  <si>
    <t>DISTRIBUIÇÃO</t>
  </si>
  <si>
    <t>DETALHAMENTO</t>
  </si>
  <si>
    <t>VOLUME CONTRATADO</t>
  </si>
  <si>
    <t>SEGMENTAÇÃO</t>
  </si>
  <si>
    <t xml:space="preserve">VISIBILIDADE ESTIMADA </t>
  </si>
  <si>
    <t>KPI</t>
  </si>
  <si>
    <t>VALOR UNITÁRIO TABELA</t>
  </si>
  <si>
    <t>TOTAL TABELA</t>
  </si>
  <si>
    <t>DESC (%)</t>
  </si>
  <si>
    <t>CUSTO UNITÁRIO</t>
  </si>
  <si>
    <t>TOTAL BRUTO</t>
  </si>
  <si>
    <t>Mídia Livre</t>
  </si>
  <si>
    <t>R7 + Parceiros</t>
  </si>
  <si>
    <t xml:space="preserve">GOIAS </t>
  </si>
  <si>
    <r>
      <t>Formatos Display:</t>
    </r>
    <r>
      <rPr>
        <sz val="10"/>
        <color indexed="8"/>
        <rFont val="Calibri"/>
        <family val="2"/>
      </rPr>
      <t xml:space="preserve"> 728x90, 970x250, 300x250, 300x600 e 320x50</t>
    </r>
  </si>
  <si>
    <t>Mês</t>
  </si>
  <si>
    <t>Impressões</t>
  </si>
  <si>
    <t>CPM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</si>
</sst>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&quot;R$&quot;\ #,##0;[Red]&quot;R$&quot;\ #,##0"/>
    <numFmt numFmtId="167" formatCode="0.0"/>
    <numFmt numFmtId="168" formatCode="&quot;R$&quot;\ #,##0.00"/>
    <numFmt numFmtId="169" formatCode="0.00000%"/>
    <numFmt numFmtId="170" formatCode="&quot;R$&quot;\ #,##0"/>
    <numFmt numFmtId="171" formatCode="_-[$R$-416]\ * #,##0_-;\-[$R$-416]\ * #,##0_-;_-[$R$-416]\ 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8"/>
      <name val="MS Sans Serif"/>
      <charset val="1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4"/>
      <name val="Calibri"/>
      <family val="2"/>
    </font>
    <font>
      <b/>
      <sz val="48"/>
      <name val="Calibri"/>
      <family val="2"/>
      <scheme val="minor"/>
    </font>
    <font>
      <sz val="18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</font>
    <font>
      <sz val="12"/>
      <color indexed="8"/>
      <name val="Verdana"/>
      <family val="2"/>
    </font>
    <font>
      <sz val="8"/>
      <color rgb="FF000000"/>
      <name val="Arial"/>
      <family val="2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b/>
      <sz val="10"/>
      <color rgb="FFFFFFFF"/>
      <name val="Calibri"/>
      <family val="2"/>
    </font>
    <font>
      <b/>
      <sz val="16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597D3"/>
        <bgColor indexed="64"/>
      </patternFill>
    </fill>
    <fill>
      <patternFill patternType="solid">
        <fgColor theme="2" tint="-0.8999908444471571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rgb="FF000000"/>
      </patternFill>
    </fill>
  </fills>
  <borders count="56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 tint="-0.14987640003662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2" fillId="0" borderId="0"/>
    <xf numFmtId="0" fontId="1" fillId="0" borderId="0"/>
    <xf numFmtId="0" fontId="1" fillId="0" borderId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44" fontId="2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Alignment="0">
      <alignment vertical="top" wrapText="1"/>
      <protection locked="0"/>
    </xf>
    <xf numFmtId="0" fontId="2" fillId="0" borderId="0"/>
    <xf numFmtId="43" fontId="2" fillId="0" borderId="0" applyFont="0" applyFill="0" applyBorder="0" applyAlignment="0" applyProtection="0"/>
    <xf numFmtId="49" fontId="19" fillId="3" borderId="20">
      <alignment horizontal="left" vertical="top" indent="1"/>
    </xf>
    <xf numFmtId="4" fontId="19" fillId="4" borderId="21">
      <alignment horizontal="right"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9" fillId="4" borderId="21">
      <alignment horizontal="right" vertical="top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0" fontId="2" fillId="0" borderId="0"/>
    <xf numFmtId="43" fontId="1" fillId="0" borderId="0" applyFont="0" applyFill="0" applyBorder="0" applyAlignment="0" applyProtection="0"/>
  </cellStyleXfs>
  <cellXfs count="193">
    <xf numFmtId="0" fontId="0" fillId="0" borderId="0" xfId="0"/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3" fontId="6" fillId="0" borderId="0" xfId="8" applyFont="1" applyFill="1" applyBorder="1" applyAlignment="1">
      <alignment vertical="center"/>
    </xf>
    <xf numFmtId="43" fontId="10" fillId="0" borderId="0" xfId="8" applyFont="1" applyFill="1" applyBorder="1" applyAlignment="1">
      <alignment vertical="center"/>
    </xf>
    <xf numFmtId="1" fontId="12" fillId="0" borderId="0" xfId="8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43" fontId="12" fillId="0" borderId="0" xfId="8" applyFont="1" applyFill="1" applyBorder="1" applyAlignment="1">
      <alignment horizontal="center" vertical="center"/>
    </xf>
    <xf numFmtId="0" fontId="3" fillId="0" borderId="0" xfId="6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4" applyFont="1" applyAlignment="1" applyProtection="1">
      <alignment horizontal="left" vertical="top"/>
    </xf>
    <xf numFmtId="0" fontId="6" fillId="0" borderId="0" xfId="4" applyFont="1" applyAlignment="1" applyProtection="1">
      <alignment horizontal="left"/>
    </xf>
    <xf numFmtId="0" fontId="10" fillId="2" borderId="4" xfId="4" applyFont="1" applyFill="1" applyBorder="1" applyAlignment="1" applyProtection="1">
      <alignment horizontal="left"/>
    </xf>
    <xf numFmtId="0" fontId="10" fillId="2" borderId="1" xfId="4" applyFont="1" applyFill="1" applyBorder="1" applyAlignment="1" applyProtection="1">
      <alignment horizontal="left"/>
    </xf>
    <xf numFmtId="0" fontId="10" fillId="2" borderId="8" xfId="4" applyFont="1" applyFill="1" applyBorder="1" applyAlignment="1" applyProtection="1">
      <alignment horizontal="left"/>
    </xf>
    <xf numFmtId="0" fontId="7" fillId="0" borderId="5" xfId="4" applyFont="1" applyBorder="1" applyAlignment="1" applyProtection="1">
      <alignment horizontal="left"/>
    </xf>
    <xf numFmtId="0" fontId="15" fillId="0" borderId="5" xfId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7" fillId="0" borderId="0" xfId="4" applyFont="1" applyAlignment="1" applyProtection="1">
      <alignment horizontal="left"/>
    </xf>
    <xf numFmtId="0" fontId="15" fillId="0" borderId="0" xfId="1" applyFont="1" applyAlignment="1">
      <alignment vertical="center"/>
    </xf>
    <xf numFmtId="0" fontId="15" fillId="0" borderId="7" xfId="1" applyFont="1" applyBorder="1" applyAlignment="1">
      <alignment vertical="center"/>
    </xf>
    <xf numFmtId="0" fontId="7" fillId="0" borderId="9" xfId="4" applyFont="1" applyBorder="1" applyAlignment="1" applyProtection="1">
      <alignment horizontal="left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0" fillId="2" borderId="5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left"/>
    </xf>
    <xf numFmtId="0" fontId="10" fillId="2" borderId="9" xfId="4" applyFont="1" applyFill="1" applyBorder="1" applyAlignment="1" applyProtection="1">
      <alignment horizontal="left"/>
    </xf>
    <xf numFmtId="0" fontId="21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6" borderId="39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26" fillId="6" borderId="40" xfId="0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/>
    </xf>
    <xf numFmtId="4" fontId="23" fillId="0" borderId="16" xfId="0" applyNumberFormat="1" applyFont="1" applyBorder="1" applyAlignment="1">
      <alignment horizontal="left" vertical="center" wrapText="1"/>
    </xf>
    <xf numFmtId="4" fontId="23" fillId="0" borderId="16" xfId="52" applyNumberFormat="1" applyFont="1" applyBorder="1" applyAlignment="1">
      <alignment horizontal="left"/>
    </xf>
    <xf numFmtId="4" fontId="23" fillId="7" borderId="16" xfId="0" applyNumberFormat="1" applyFont="1" applyFill="1" applyBorder="1" applyAlignment="1">
      <alignment horizontal="left" vertical="center"/>
    </xf>
    <xf numFmtId="3" fontId="23" fillId="0" borderId="16" xfId="52" applyNumberFormat="1" applyFont="1" applyBorder="1" applyAlignment="1">
      <alignment horizontal="center"/>
    </xf>
    <xf numFmtId="43" fontId="23" fillId="0" borderId="16" xfId="17" applyFont="1" applyFill="1" applyBorder="1" applyAlignment="1">
      <alignment horizontal="left" vertical="center"/>
    </xf>
    <xf numFmtId="0" fontId="25" fillId="7" borderId="0" xfId="0" applyFont="1" applyFill="1" applyAlignment="1">
      <alignment horizontal="center" vertical="center"/>
    </xf>
    <xf numFmtId="4" fontId="25" fillId="7" borderId="41" xfId="35" applyNumberFormat="1" applyFont="1" applyFill="1" applyBorder="1" applyAlignment="1">
      <alignment horizontal="center" vertical="center" wrapText="1"/>
    </xf>
    <xf numFmtId="4" fontId="25" fillId="7" borderId="41" xfId="35" applyNumberFormat="1" applyFont="1" applyFill="1" applyBorder="1" applyAlignment="1">
      <alignment horizontal="center" vertical="center"/>
    </xf>
    <xf numFmtId="3" fontId="27" fillId="7" borderId="41" xfId="0" applyNumberFormat="1" applyFont="1" applyFill="1" applyBorder="1" applyAlignment="1">
      <alignment horizontal="center"/>
    </xf>
    <xf numFmtId="43" fontId="27" fillId="7" borderId="41" xfId="17" applyFont="1" applyFill="1" applyBorder="1" applyAlignment="1">
      <alignment horizontal="center"/>
    </xf>
    <xf numFmtId="0" fontId="26" fillId="6" borderId="16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4" fontId="22" fillId="8" borderId="41" xfId="35" applyNumberFormat="1" applyFont="1" applyFill="1" applyBorder="1" applyAlignment="1">
      <alignment horizontal="center" vertical="center" wrapText="1"/>
    </xf>
    <xf numFmtId="4" fontId="22" fillId="8" borderId="41" xfId="35" applyNumberFormat="1" applyFont="1" applyFill="1" applyBorder="1" applyAlignment="1">
      <alignment horizontal="center" vertical="center"/>
    </xf>
    <xf numFmtId="3" fontId="28" fillId="8" borderId="41" xfId="0" applyNumberFormat="1" applyFont="1" applyFill="1" applyBorder="1" applyAlignment="1">
      <alignment horizontal="center"/>
    </xf>
    <xf numFmtId="43" fontId="28" fillId="8" borderId="41" xfId="17" applyFont="1" applyFill="1" applyBorder="1" applyAlignment="1">
      <alignment horizontal="center"/>
    </xf>
    <xf numFmtId="0" fontId="22" fillId="9" borderId="16" xfId="0" applyFont="1" applyFill="1" applyBorder="1" applyAlignment="1">
      <alignment horizontal="left" vertical="center"/>
    </xf>
    <xf numFmtId="3" fontId="29" fillId="10" borderId="16" xfId="0" applyNumberFormat="1" applyFont="1" applyFill="1" applyBorder="1" applyAlignment="1">
      <alignment horizontal="center" vertical="center"/>
    </xf>
    <xf numFmtId="3" fontId="29" fillId="9" borderId="16" xfId="0" applyNumberFormat="1" applyFont="1" applyFill="1" applyBorder="1" applyAlignment="1">
      <alignment horizontal="center" vertical="center"/>
    </xf>
    <xf numFmtId="4" fontId="22" fillId="8" borderId="41" xfId="35" applyNumberFormat="1" applyFont="1" applyFill="1" applyBorder="1" applyAlignment="1">
      <alignment vertical="center"/>
    </xf>
    <xf numFmtId="43" fontId="25" fillId="0" borderId="0" xfId="17" applyFont="1" applyAlignment="1">
      <alignment horizontal="center" vertical="center"/>
    </xf>
    <xf numFmtId="4" fontId="22" fillId="8" borderId="42" xfId="35" applyNumberFormat="1" applyFont="1" applyFill="1" applyBorder="1" applyAlignment="1">
      <alignment horizontal="center" vertical="center" wrapText="1"/>
    </xf>
    <xf numFmtId="4" fontId="22" fillId="8" borderId="42" xfId="35" applyNumberFormat="1" applyFont="1" applyFill="1" applyBorder="1" applyAlignment="1">
      <alignment vertical="center"/>
    </xf>
    <xf numFmtId="4" fontId="22" fillId="8" borderId="42" xfId="35" applyNumberFormat="1" applyFont="1" applyFill="1" applyBorder="1" applyAlignment="1">
      <alignment horizontal="center" vertical="center"/>
    </xf>
    <xf numFmtId="4" fontId="25" fillId="8" borderId="42" xfId="35" applyNumberFormat="1" applyFont="1" applyFill="1" applyBorder="1" applyAlignment="1">
      <alignment horizontal="center" vertical="center"/>
    </xf>
    <xf numFmtId="3" fontId="28" fillId="8" borderId="42" xfId="0" applyNumberFormat="1" applyFont="1" applyFill="1" applyBorder="1" applyAlignment="1">
      <alignment horizontal="center"/>
    </xf>
    <xf numFmtId="43" fontId="28" fillId="8" borderId="42" xfId="17" applyFont="1" applyFill="1" applyBorder="1" applyAlignment="1">
      <alignment horizontal="center"/>
    </xf>
    <xf numFmtId="43" fontId="22" fillId="0" borderId="0" xfId="17" applyFont="1" applyAlignment="1">
      <alignment horizontal="center"/>
    </xf>
    <xf numFmtId="0" fontId="23" fillId="0" borderId="15" xfId="0" applyFont="1" applyBorder="1" applyAlignment="1">
      <alignment horizontal="left" vertical="center"/>
    </xf>
    <xf numFmtId="4" fontId="23" fillId="10" borderId="15" xfId="0" applyNumberFormat="1" applyFont="1" applyFill="1" applyBorder="1" applyAlignment="1">
      <alignment horizontal="left" vertical="center"/>
    </xf>
    <xf numFmtId="3" fontId="23" fillId="0" borderId="15" xfId="0" applyNumberFormat="1" applyFont="1" applyBorder="1" applyAlignment="1">
      <alignment horizontal="center" vertical="center"/>
    </xf>
    <xf numFmtId="3" fontId="23" fillId="0" borderId="15" xfId="52" applyNumberFormat="1" applyFont="1" applyBorder="1" applyAlignment="1">
      <alignment horizontal="center"/>
    </xf>
    <xf numFmtId="4" fontId="23" fillId="0" borderId="15" xfId="52" applyNumberFormat="1" applyFont="1" applyBorder="1" applyAlignment="1">
      <alignment horizontal="left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44" fontId="22" fillId="0" borderId="16" xfId="23" applyFont="1" applyBorder="1" applyAlignment="1">
      <alignment horizontal="center" vertical="center"/>
    </xf>
    <xf numFmtId="44" fontId="22" fillId="10" borderId="16" xfId="23" applyFont="1" applyFill="1" applyBorder="1" applyAlignment="1">
      <alignment horizontal="center" vertical="center"/>
    </xf>
    <xf numFmtId="44" fontId="22" fillId="0" borderId="0" xfId="0" applyNumberFormat="1" applyFont="1" applyAlignment="1">
      <alignment horizontal="left" vertical="center"/>
    </xf>
    <xf numFmtId="0" fontId="2" fillId="0" borderId="0" xfId="21"/>
    <xf numFmtId="0" fontId="2" fillId="0" borderId="0" xfId="2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7" borderId="2" xfId="1" applyFont="1" applyFill="1" applyBorder="1" applyAlignment="1">
      <alignment horizontal="center" vertical="center" wrapText="1"/>
    </xf>
    <xf numFmtId="0" fontId="6" fillId="7" borderId="16" xfId="1" applyFont="1" applyFill="1" applyBorder="1" applyAlignment="1">
      <alignment horizontal="left" vertical="center" wrapText="1" indent="1"/>
    </xf>
    <xf numFmtId="0" fontId="3" fillId="7" borderId="31" xfId="1" applyFont="1" applyFill="1" applyBorder="1" applyAlignment="1">
      <alignment horizontal="center" vertical="center" wrapText="1"/>
    </xf>
    <xf numFmtId="17" fontId="7" fillId="0" borderId="9" xfId="4" applyNumberFormat="1" applyFont="1" applyBorder="1" applyAlignment="1" applyProtection="1">
      <alignment horizontal="left"/>
    </xf>
    <xf numFmtId="0" fontId="6" fillId="8" borderId="16" xfId="1" applyFont="1" applyFill="1" applyBorder="1" applyAlignment="1">
      <alignment horizontal="left" vertical="center" wrapText="1" indent="1"/>
    </xf>
    <xf numFmtId="0" fontId="3" fillId="8" borderId="2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 wrapText="1"/>
    </xf>
    <xf numFmtId="1" fontId="3" fillId="8" borderId="29" xfId="1" applyNumberFormat="1" applyFont="1" applyFill="1" applyBorder="1" applyAlignment="1">
      <alignment horizontal="center" vertical="center"/>
    </xf>
    <xf numFmtId="0" fontId="3" fillId="8" borderId="31" xfId="1" applyFont="1" applyFill="1" applyBorder="1" applyAlignment="1">
      <alignment horizontal="center" vertical="center" wrapText="1"/>
    </xf>
    <xf numFmtId="0" fontId="3" fillId="8" borderId="32" xfId="1" applyFont="1" applyFill="1" applyBorder="1" applyAlignment="1">
      <alignment horizontal="center" vertical="center" wrapText="1"/>
    </xf>
    <xf numFmtId="1" fontId="3" fillId="8" borderId="33" xfId="1" applyNumberFormat="1" applyFont="1" applyFill="1" applyBorder="1" applyAlignment="1">
      <alignment horizontal="center" vertical="center"/>
    </xf>
    <xf numFmtId="9" fontId="6" fillId="8" borderId="19" xfId="7" applyFont="1" applyFill="1" applyBorder="1" applyAlignment="1">
      <alignment horizontal="center" vertical="center"/>
    </xf>
    <xf numFmtId="9" fontId="6" fillId="8" borderId="31" xfId="7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 wrapText="1"/>
    </xf>
    <xf numFmtId="0" fontId="3" fillId="7" borderId="30" xfId="1" applyFont="1" applyFill="1" applyBorder="1" applyAlignment="1">
      <alignment horizontal="center" vertical="center" wrapText="1"/>
    </xf>
    <xf numFmtId="166" fontId="3" fillId="7" borderId="36" xfId="5" applyNumberFormat="1" applyFont="1" applyFill="1" applyBorder="1" applyAlignment="1">
      <alignment horizontal="center" vertical="center"/>
    </xf>
    <xf numFmtId="166" fontId="3" fillId="7" borderId="19" xfId="1" applyNumberFormat="1" applyFont="1" applyFill="1" applyBorder="1" applyAlignment="1">
      <alignment horizontal="center" vertical="center"/>
    </xf>
    <xf numFmtId="166" fontId="3" fillId="7" borderId="34" xfId="5" applyNumberFormat="1" applyFont="1" applyFill="1" applyBorder="1" applyAlignment="1">
      <alignment horizontal="center" vertical="center"/>
    </xf>
    <xf numFmtId="166" fontId="3" fillId="7" borderId="31" xfId="1" applyNumberFormat="1" applyFont="1" applyFill="1" applyBorder="1" applyAlignment="1">
      <alignment horizontal="center" vertical="center"/>
    </xf>
    <xf numFmtId="166" fontId="3" fillId="7" borderId="19" xfId="5" applyNumberFormat="1" applyFont="1" applyFill="1" applyBorder="1" applyAlignment="1">
      <alignment horizontal="center" vertical="center"/>
    </xf>
    <xf numFmtId="166" fontId="3" fillId="7" borderId="37" xfId="1" applyNumberFormat="1" applyFont="1" applyFill="1" applyBorder="1" applyAlignment="1">
      <alignment horizontal="center" vertical="center"/>
    </xf>
    <xf numFmtId="166" fontId="3" fillId="7" borderId="31" xfId="5" applyNumberFormat="1" applyFont="1" applyFill="1" applyBorder="1" applyAlignment="1">
      <alignment horizontal="center" vertical="center"/>
    </xf>
    <xf numFmtId="166" fontId="3" fillId="7" borderId="33" xfId="1" applyNumberFormat="1" applyFont="1" applyFill="1" applyBorder="1" applyAlignment="1">
      <alignment horizontal="center" vertical="center"/>
    </xf>
    <xf numFmtId="166" fontId="3" fillId="7" borderId="27" xfId="5" applyNumberFormat="1" applyFont="1" applyFill="1" applyBorder="1" applyAlignment="1">
      <alignment horizontal="center" vertical="center"/>
    </xf>
    <xf numFmtId="166" fontId="3" fillId="7" borderId="13" xfId="5" applyNumberFormat="1" applyFont="1" applyFill="1" applyBorder="1" applyAlignment="1">
      <alignment horizontal="center" vertical="center"/>
    </xf>
    <xf numFmtId="165" fontId="3" fillId="7" borderId="29" xfId="5" applyNumberFormat="1" applyFont="1" applyFill="1" applyBorder="1" applyAlignment="1">
      <alignment horizontal="center" vertical="center"/>
    </xf>
    <xf numFmtId="166" fontId="3" fillId="7" borderId="28" xfId="5" applyNumberFormat="1" applyFont="1" applyFill="1" applyBorder="1" applyAlignment="1">
      <alignment horizontal="center" vertical="center"/>
    </xf>
    <xf numFmtId="166" fontId="3" fillId="7" borderId="30" xfId="5" applyNumberFormat="1" applyFont="1" applyFill="1" applyBorder="1" applyAlignment="1">
      <alignment horizontal="center" vertical="center"/>
    </xf>
    <xf numFmtId="165" fontId="3" fillId="7" borderId="33" xfId="5" applyNumberFormat="1" applyFont="1" applyFill="1" applyBorder="1" applyAlignment="1">
      <alignment horizontal="center" vertical="center"/>
    </xf>
    <xf numFmtId="166" fontId="3" fillId="7" borderId="45" xfId="5" applyNumberFormat="1" applyFont="1" applyFill="1" applyBorder="1" applyAlignment="1">
      <alignment horizontal="center" vertical="center"/>
    </xf>
    <xf numFmtId="166" fontId="3" fillId="7" borderId="46" xfId="1" applyNumberFormat="1" applyFont="1" applyFill="1" applyBorder="1" applyAlignment="1">
      <alignment horizontal="center" vertical="center"/>
    </xf>
    <xf numFmtId="9" fontId="6" fillId="8" borderId="46" xfId="7" applyFont="1" applyFill="1" applyBorder="1" applyAlignment="1">
      <alignment horizontal="center" vertical="center"/>
    </xf>
    <xf numFmtId="166" fontId="3" fillId="7" borderId="46" xfId="5" applyNumberFormat="1" applyFont="1" applyFill="1" applyBorder="1" applyAlignment="1">
      <alignment horizontal="center" vertical="center"/>
    </xf>
    <xf numFmtId="166" fontId="3" fillId="7" borderId="47" xfId="1" applyNumberFormat="1" applyFont="1" applyFill="1" applyBorder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166" fontId="7" fillId="11" borderId="16" xfId="2" applyNumberFormat="1" applyFont="1" applyFill="1" applyBorder="1" applyAlignment="1">
      <alignment horizontal="center" vertical="center" wrapText="1"/>
    </xf>
    <xf numFmtId="3" fontId="7" fillId="11" borderId="16" xfId="2" applyNumberFormat="1" applyFont="1" applyFill="1" applyBorder="1" applyAlignment="1">
      <alignment horizontal="center" vertical="center" wrapText="1"/>
    </xf>
    <xf numFmtId="166" fontId="3" fillId="7" borderId="16" xfId="1" applyNumberFormat="1" applyFont="1" applyFill="1" applyBorder="1" applyAlignment="1">
      <alignment horizontal="center" vertical="center"/>
    </xf>
    <xf numFmtId="0" fontId="22" fillId="12" borderId="16" xfId="0" applyFont="1" applyFill="1" applyBorder="1" applyAlignment="1">
      <alignment horizontal="left" vertical="center"/>
    </xf>
    <xf numFmtId="0" fontId="22" fillId="12" borderId="16" xfId="0" applyFont="1" applyFill="1" applyBorder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1" fontId="7" fillId="13" borderId="25" xfId="1" applyNumberFormat="1" applyFont="1" applyFill="1" applyBorder="1" applyAlignment="1">
      <alignment horizontal="center" vertical="center"/>
    </xf>
    <xf numFmtId="166" fontId="7" fillId="13" borderId="24" xfId="5" applyNumberFormat="1" applyFont="1" applyFill="1" applyBorder="1" applyAlignment="1">
      <alignment horizontal="center" vertical="center"/>
    </xf>
    <xf numFmtId="166" fontId="7" fillId="13" borderId="35" xfId="1" applyNumberFormat="1" applyFont="1" applyFill="1" applyBorder="1" applyAlignment="1">
      <alignment horizontal="center" vertical="center"/>
    </xf>
    <xf numFmtId="9" fontId="7" fillId="13" borderId="35" xfId="7" applyFont="1" applyFill="1" applyBorder="1" applyAlignment="1">
      <alignment horizontal="center" vertical="center"/>
    </xf>
    <xf numFmtId="166" fontId="7" fillId="13" borderId="35" xfId="5" applyNumberFormat="1" applyFont="1" applyFill="1" applyBorder="1" applyAlignment="1">
      <alignment horizontal="center" vertical="center"/>
    </xf>
    <xf numFmtId="166" fontId="7" fillId="13" borderId="25" xfId="1" applyNumberFormat="1" applyFont="1" applyFill="1" applyBorder="1" applyAlignment="1">
      <alignment horizontal="center" vertical="center"/>
    </xf>
    <xf numFmtId="166" fontId="11" fillId="13" borderId="24" xfId="5" applyNumberFormat="1" applyFont="1" applyFill="1" applyBorder="1" applyAlignment="1">
      <alignment horizontal="center" vertical="center"/>
    </xf>
    <xf numFmtId="166" fontId="11" fillId="13" borderId="35" xfId="5" applyNumberFormat="1" applyFont="1" applyFill="1" applyBorder="1" applyAlignment="1">
      <alignment horizontal="center" vertical="center"/>
    </xf>
    <xf numFmtId="3" fontId="11" fillId="13" borderId="25" xfId="5" applyNumberFormat="1" applyFont="1" applyFill="1" applyBorder="1" applyAlignment="1">
      <alignment horizontal="center" vertical="center"/>
    </xf>
    <xf numFmtId="166" fontId="7" fillId="13" borderId="16" xfId="1" applyNumberFormat="1" applyFont="1" applyFill="1" applyBorder="1" applyAlignment="1">
      <alignment horizontal="center" vertical="center"/>
    </xf>
    <xf numFmtId="164" fontId="5" fillId="13" borderId="15" xfId="5" applyFont="1" applyFill="1" applyBorder="1" applyAlignment="1">
      <alignment horizontal="center" vertical="center"/>
    </xf>
    <xf numFmtId="3" fontId="7" fillId="13" borderId="18" xfId="2" applyNumberFormat="1" applyFont="1" applyFill="1" applyBorder="1" applyAlignment="1">
      <alignment horizontal="center" vertical="center" wrapText="1"/>
    </xf>
    <xf numFmtId="17" fontId="7" fillId="8" borderId="0" xfId="4" applyNumberFormat="1" applyFont="1" applyFill="1" applyAlignment="1" applyProtection="1">
      <alignment horizontal="left"/>
    </xf>
    <xf numFmtId="17" fontId="3" fillId="8" borderId="2" xfId="1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22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11" borderId="44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10" fillId="13" borderId="16" xfId="1" applyFont="1" applyFill="1" applyBorder="1" applyAlignment="1">
      <alignment horizontal="center" vertical="center"/>
    </xf>
    <xf numFmtId="164" fontId="10" fillId="13" borderId="22" xfId="5" applyFont="1" applyFill="1" applyBorder="1" applyAlignment="1">
      <alignment horizontal="center" vertical="center" wrapText="1"/>
    </xf>
    <xf numFmtId="164" fontId="5" fillId="13" borderId="16" xfId="5" applyFont="1" applyFill="1" applyBorder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0" fontId="7" fillId="11" borderId="16" xfId="2" applyFont="1" applyFill="1" applyBorder="1" applyAlignment="1">
      <alignment horizontal="center" vertical="center"/>
    </xf>
    <xf numFmtId="9" fontId="7" fillId="11" borderId="16" xfId="2" applyNumberFormat="1" applyFont="1" applyFill="1" applyBorder="1" applyAlignment="1">
      <alignment horizontal="center" vertical="center" wrapText="1"/>
    </xf>
    <xf numFmtId="164" fontId="16" fillId="13" borderId="24" xfId="5" applyFont="1" applyFill="1" applyBorder="1" applyAlignment="1">
      <alignment horizontal="center" vertical="center"/>
    </xf>
    <xf numFmtId="164" fontId="16" fillId="13" borderId="35" xfId="5" applyFont="1" applyFill="1" applyBorder="1" applyAlignment="1">
      <alignment horizontal="center" vertical="center"/>
    </xf>
    <xf numFmtId="164" fontId="16" fillId="13" borderId="25" xfId="5" applyFont="1" applyFill="1" applyBorder="1" applyAlignment="1">
      <alignment horizontal="center" vertical="center"/>
    </xf>
    <xf numFmtId="0" fontId="7" fillId="13" borderId="24" xfId="1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3" fillId="14" borderId="51" xfId="49" applyFont="1" applyFill="1" applyBorder="1" applyAlignment="1">
      <alignment horizontal="center" vertical="center"/>
    </xf>
    <xf numFmtId="0" fontId="33" fillId="14" borderId="52" xfId="49" applyFont="1" applyFill="1" applyBorder="1" applyAlignment="1">
      <alignment horizontal="center" vertical="center" wrapText="1"/>
    </xf>
    <xf numFmtId="0" fontId="33" fillId="14" borderId="52" xfId="49" applyFont="1" applyFill="1" applyBorder="1" applyAlignment="1">
      <alignment horizontal="center" vertical="center"/>
    </xf>
    <xf numFmtId="3" fontId="33" fillId="14" borderId="52" xfId="49" applyNumberFormat="1" applyFont="1" applyFill="1" applyBorder="1" applyAlignment="1">
      <alignment horizontal="center" vertical="center" wrapText="1"/>
    </xf>
    <xf numFmtId="3" fontId="33" fillId="14" borderId="52" xfId="49" applyNumberFormat="1" applyFont="1" applyFill="1" applyBorder="1" applyAlignment="1">
      <alignment horizontal="center" vertical="center" wrapText="1"/>
    </xf>
    <xf numFmtId="4" fontId="33" fillId="14" borderId="52" xfId="49" applyNumberFormat="1" applyFont="1" applyFill="1" applyBorder="1" applyAlignment="1">
      <alignment horizontal="center" vertical="center" wrapText="1"/>
    </xf>
    <xf numFmtId="4" fontId="33" fillId="14" borderId="53" xfId="49" applyNumberFormat="1" applyFont="1" applyFill="1" applyBorder="1" applyAlignment="1">
      <alignment horizontal="center" vertical="center" wrapText="1"/>
    </xf>
    <xf numFmtId="168" fontId="33" fillId="14" borderId="53" xfId="49" applyNumberFormat="1" applyFont="1" applyFill="1" applyBorder="1" applyAlignment="1">
      <alignment horizontal="center" vertical="center" wrapText="1"/>
    </xf>
    <xf numFmtId="169" fontId="33" fillId="14" borderId="53" xfId="49" applyNumberFormat="1" applyFont="1" applyFill="1" applyBorder="1" applyAlignment="1">
      <alignment horizontal="center" vertical="center" wrapText="1"/>
    </xf>
    <xf numFmtId="168" fontId="33" fillId="14" borderId="53" xfId="53" applyNumberFormat="1" applyFont="1" applyFill="1" applyBorder="1" applyAlignment="1">
      <alignment horizontal="center" vertical="center" wrapText="1"/>
    </xf>
    <xf numFmtId="168" fontId="33" fillId="14" borderId="54" xfId="49" applyNumberFormat="1" applyFont="1" applyFill="1" applyBorder="1" applyAlignment="1">
      <alignment horizontal="center" vertical="center" wrapText="1"/>
    </xf>
    <xf numFmtId="0" fontId="34" fillId="15" borderId="55" xfId="0" applyFont="1" applyFill="1" applyBorder="1" applyAlignment="1">
      <alignment horizontal="center" vertical="center" wrapText="1"/>
    </xf>
    <xf numFmtId="0" fontId="35" fillId="15" borderId="16" xfId="0" applyFont="1" applyFill="1" applyBorder="1" applyAlignment="1">
      <alignment horizontal="center" vertical="center" wrapText="1"/>
    </xf>
    <xf numFmtId="0" fontId="34" fillId="15" borderId="16" xfId="0" applyFont="1" applyFill="1" applyBorder="1" applyAlignment="1">
      <alignment horizontal="center" vertical="center" wrapText="1"/>
    </xf>
    <xf numFmtId="3" fontId="35" fillId="15" borderId="16" xfId="34" applyNumberFormat="1" applyFont="1" applyFill="1" applyBorder="1" applyAlignment="1" applyProtection="1">
      <alignment horizontal="center" vertical="center" wrapText="1"/>
    </xf>
    <xf numFmtId="0" fontId="35" fillId="15" borderId="16" xfId="19" applyFont="1" applyFill="1" applyBorder="1" applyAlignment="1">
      <alignment horizontal="center" vertical="center" wrapText="1"/>
    </xf>
    <xf numFmtId="168" fontId="35" fillId="15" borderId="16" xfId="32" applyNumberFormat="1" applyFont="1" applyFill="1" applyBorder="1" applyAlignment="1">
      <alignment horizontal="center" vertical="center"/>
    </xf>
    <xf numFmtId="168" fontId="35" fillId="16" borderId="16" xfId="32" applyNumberFormat="1" applyFont="1" applyFill="1" applyBorder="1" applyAlignment="1">
      <alignment horizontal="center" vertical="center"/>
    </xf>
    <xf numFmtId="9" fontId="37" fillId="17" borderId="16" xfId="43" applyFont="1" applyFill="1" applyBorder="1" applyAlignment="1">
      <alignment horizontal="center" vertical="center"/>
    </xf>
    <xf numFmtId="170" fontId="35" fillId="15" borderId="16" xfId="32" applyNumberFormat="1" applyFont="1" applyFill="1" applyBorder="1" applyAlignment="1">
      <alignment horizontal="center" vertical="center" wrapText="1"/>
    </xf>
    <xf numFmtId="0" fontId="38" fillId="15" borderId="24" xfId="0" applyFont="1" applyFill="1" applyBorder="1" applyAlignment="1">
      <alignment horizontal="left" vertical="center" wrapText="1"/>
    </xf>
    <xf numFmtId="0" fontId="38" fillId="15" borderId="35" xfId="0" applyFont="1" applyFill="1" applyBorder="1" applyAlignment="1">
      <alignment horizontal="left" vertical="center" wrapText="1"/>
    </xf>
    <xf numFmtId="0" fontId="38" fillId="15" borderId="25" xfId="0" applyFont="1" applyFill="1" applyBorder="1" applyAlignment="1">
      <alignment horizontal="left" vertical="center" wrapText="1"/>
    </xf>
    <xf numFmtId="171" fontId="31" fillId="0" borderId="16" xfId="0" applyNumberFormat="1" applyFont="1" applyBorder="1" applyAlignment="1">
      <alignment vertical="center"/>
    </xf>
    <xf numFmtId="170" fontId="31" fillId="0" borderId="16" xfId="0" applyNumberFormat="1" applyFont="1" applyBorder="1" applyAlignment="1">
      <alignment horizontal="center" vertical="center"/>
    </xf>
  </cellXfs>
  <cellStyles count="54">
    <cellStyle name="7" xfId="37" xr:uid="{FE78821C-A72F-457D-929C-E1E0EE0AE456}"/>
    <cellStyle name="8" xfId="38" xr:uid="{2060B5E7-9D0D-4765-ADEF-0072F21A21C3}"/>
    <cellStyle name="8 2" xfId="46" xr:uid="{D6B87E29-52D8-4638-9BCD-103A0AB0DA79}"/>
    <cellStyle name="Moeda 2 2 2" xfId="32" xr:uid="{4CAC5942-055C-4A7E-AC6E-7F9FB4A8CEBA}"/>
    <cellStyle name="Moeda 5" xfId="26" xr:uid="{88C6CDDD-EC9A-43DE-9D78-5C038BF691D4}"/>
    <cellStyle name="Moeda 5 3" xfId="23" xr:uid="{A25B6DD5-2F3F-4D9A-8E2A-4BD6484F323A}"/>
    <cellStyle name="Moeda 5 3 2" xfId="33" xr:uid="{D562ACF9-6DEA-4BB9-A337-B06748082ED5}"/>
    <cellStyle name="Normal" xfId="0" builtinId="0"/>
    <cellStyle name="Normal 12" xfId="18" xr:uid="{CEE2A1EA-1963-49BF-9470-99B65473535E}"/>
    <cellStyle name="Normal 15" xfId="16" xr:uid="{E334F6C5-9F0E-4C10-9608-902D1C95CB7D}"/>
    <cellStyle name="Normal 15 2" xfId="24" xr:uid="{5D5BAE3F-36B4-4D45-AA17-07D2D8AC344B}"/>
    <cellStyle name="Normal 15 2 2" xfId="19" xr:uid="{B81A7964-F946-48C0-B730-1F088A0C26FC}"/>
    <cellStyle name="Normal 15 3" xfId="27" xr:uid="{AFCC50AC-5D5F-4FB2-8399-840F53BBAEF4}"/>
    <cellStyle name="Normal 15 4" xfId="40" xr:uid="{8A2D25EB-8E56-47F3-9DE9-92AC1DD709B1}"/>
    <cellStyle name="Normal 17 3 2 4" xfId="3" xr:uid="{00000000-0005-0000-0000-000001000000}"/>
    <cellStyle name="Normal 17 3 5" xfId="2" xr:uid="{00000000-0005-0000-0000-000002000000}"/>
    <cellStyle name="Normal 18 2 2" xfId="20" xr:uid="{60875D75-1355-405C-A7EA-C3DF15CAC6D5}"/>
    <cellStyle name="Normal 2" xfId="4" xr:uid="{00000000-0005-0000-0000-000003000000}"/>
    <cellStyle name="Normal 2 2" xfId="22" xr:uid="{ED4274B3-84F6-474F-B678-DF750652FC0D}"/>
    <cellStyle name="Normal 2 2 2" xfId="35" xr:uid="{331BE66A-CB47-4C2F-B071-DF1327E0121F}"/>
    <cellStyle name="Normal 2 2 2 2" xfId="48" xr:uid="{B0076702-458B-428E-AC1C-A2EE6E1C0CFA}"/>
    <cellStyle name="Normal 2 2 2 2 2" xfId="25" xr:uid="{6247452B-F51A-4972-AC1F-C77A95F0F149}"/>
    <cellStyle name="Normal 2 3" xfId="9" xr:uid="{814D3D81-76E3-4FE3-BC92-DBAF92865DB3}"/>
    <cellStyle name="Normal 2 3 2" xfId="39" xr:uid="{6E71590A-DEB7-4230-8E27-38F0D1D2FF41}"/>
    <cellStyle name="Normal 2 3 3" xfId="15" xr:uid="{0A69ECD6-34B8-45EE-8822-4AAAF5AB2548}"/>
    <cellStyle name="Normal 2 4" xfId="51" xr:uid="{99922FBF-4E56-4B20-97A8-FD47CA3805A4}"/>
    <cellStyle name="Normal 2 5" xfId="14" xr:uid="{0D2CA0DB-0A41-4F4C-B7DB-0F7EA8E256D3}"/>
    <cellStyle name="Normal 3" xfId="6" xr:uid="{00000000-0005-0000-0000-000004000000}"/>
    <cellStyle name="Normal 3 2" xfId="12" xr:uid="{249CEF4D-24FE-40F1-8EBA-969043F8FADE}"/>
    <cellStyle name="Normal 4" xfId="21" xr:uid="{F6A0EE1A-6A5B-4A86-90DF-DCEE315403EA}"/>
    <cellStyle name="Normal 4 2" xfId="34" xr:uid="{59E7E077-80D4-4FFD-91E2-6C397861E2CD}"/>
    <cellStyle name="Normal 4 2 2" xfId="49" xr:uid="{4740042E-505D-42E0-A86E-B5C72F22F5D6}"/>
    <cellStyle name="Normal 4 3" xfId="41" xr:uid="{4B547437-492C-4117-BD32-D9468CBA2B02}"/>
    <cellStyle name="Normal 5 2 2" xfId="28" xr:uid="{E45AFB8E-799A-402C-84C3-6BE50E140117}"/>
    <cellStyle name="Normal 7" xfId="52" xr:uid="{25249ADA-77AD-4B99-9A77-675D46DD1B3B}"/>
    <cellStyle name="Normal 9 2 2" xfId="1" xr:uid="{00000000-0005-0000-0000-000005000000}"/>
    <cellStyle name="Normal 9 2 2 2" xfId="11" xr:uid="{32DA15EA-31C9-4A01-A9BD-F3B6C67BF14D}"/>
    <cellStyle name="Porcentagem 2 2" xfId="7" xr:uid="{00000000-0005-0000-0000-000006000000}"/>
    <cellStyle name="Porcentagem 2 3" xfId="29" xr:uid="{A10D3309-26B1-41C9-BE4D-763E2FE52FA7}"/>
    <cellStyle name="Porcentagem 2 3 2" xfId="42" xr:uid="{814C28DD-3FF8-4E7A-ADA2-3D7AB30D5425}"/>
    <cellStyle name="Porcentagem 7" xfId="30" xr:uid="{23912DCC-A454-46F9-AA3E-0F6652C92E34}"/>
    <cellStyle name="Porcentagem 7 2" xfId="43" xr:uid="{FE43A621-4C2B-4516-8C83-E0933560854D}"/>
    <cellStyle name="Vírgula" xfId="53" builtinId="3"/>
    <cellStyle name="Vírgula 2" xfId="17" xr:uid="{6110DD09-2FB4-4F1E-9CDC-2D914D538138}"/>
    <cellStyle name="Vírgula 2 2" xfId="8" xr:uid="{00000000-0005-0000-0000-000007000000}"/>
    <cellStyle name="Vírgula 2 2 2" xfId="13" xr:uid="{4FD5B97E-1CA9-4EF7-9618-CB090BA00080}"/>
    <cellStyle name="Vírgula 2 2 2 2" xfId="44" xr:uid="{64618BA0-2840-4ED0-BEC9-6B4CB1D7BC00}"/>
    <cellStyle name="Vírgula 2 2 2 3" xfId="31" xr:uid="{4B7CDEB6-A6D7-434C-961D-C52389152A27}"/>
    <cellStyle name="Vírgula 2 2 3" xfId="45" xr:uid="{8742E48E-4079-4468-A3C3-ABD003974B3B}"/>
    <cellStyle name="Vírgula 2 2 4" xfId="36" xr:uid="{A31FA14C-A22C-494D-B6D3-B00752D37DB7}"/>
    <cellStyle name="Vírgula 2 3" xfId="5" xr:uid="{00000000-0005-0000-0000-000008000000}"/>
    <cellStyle name="Vírgula 2 3 2" xfId="47" xr:uid="{A121D43B-D28E-44F0-8663-4E3011550BBA}"/>
    <cellStyle name="Vírgula 2 3 5" xfId="10" xr:uid="{F624A078-EBC8-49F8-9271-8AF5A132A7FE}"/>
    <cellStyle name="Vírgula 3" xfId="50" xr:uid="{7C087E37-299D-41E5-AF80-E16D64DA7EE7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BFF"/>
      <color rgb="FFFF66FF"/>
      <color rgb="FF5597D3"/>
      <color rgb="FF3F89CD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209550</xdr:rowOff>
    </xdr:from>
    <xdr:to>
      <xdr:col>1</xdr:col>
      <xdr:colOff>2574820</xdr:colOff>
      <xdr:row>1</xdr:row>
      <xdr:rowOff>1323817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0B086A-E4EC-4AE1-8AE4-052B6BC43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23850"/>
          <a:ext cx="2384320" cy="11142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JOHNSON\2011\SUNDOWN\Ver&#227;o\Cronogramas\antigos\Revista%20antigo%20SDW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EMID\JDSUL\cro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valia&#231;&#245;es%20Comerciais\TV%20Aberta\Automobilismo\F&#243;rmula%201\2011\Globo%20-%20Formula%201%20-%202011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LOPR19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Nucleo2_08\c\WINDOWS\TEMP\MIRAS\MODELS\MODEL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>
        <row r="3">
          <cell r="A3" t="str">
            <v>Classif.</v>
          </cell>
        </row>
      </sheetData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Reprovadas"/>
      <sheetName val="[RATF0104.xls]\DATA\EXCEL\RATF0"/>
      <sheetName val="ActxJR"/>
      <sheetName val="anarev"/>
      <sheetName val="[RATF0104.xls]_DATA_EXCEL_RAT_3"/>
      <sheetName val="[RATF0104.xls]_DATA_EXCEL_RAT_2"/>
      <sheetName val="[RATF0104.xls]_DATA_EXCEL_RAT_4"/>
      <sheetName val="\C\DOCUME~1\PAULAT~1\LOCALS~1\T"/>
      <sheetName val="SOV SOAP"/>
      <sheetName val="LE98 y 99B"/>
      <sheetName val="\Users\fabionagy\Library\Caches"/>
      <sheetName val="Ranking por Filial - Mês"/>
      <sheetName val="Constants"/>
      <sheetName val="Est.REV."/>
      <sheetName val="FC Main"/>
      <sheetName val="PRC-TV (0)"/>
      <sheetName val="1º Flight Programação"/>
      <sheetName val="VICTEL_($R)3"/>
      <sheetName val="RD_INT_1ª3"/>
      <sheetName val="Lista_de_valores"/>
      <sheetName val="DESCRICAO__PACOTES"/>
      <sheetName val="Ficha_Técnica4"/>
      <sheetName val="RATF0104_xls"/>
      <sheetName val="Pen_M_AS_ABC_25+RJ1"/>
      <sheetName val="Base_de_cálculo_F1"/>
      <sheetName val="NEWS_PREV"/>
      <sheetName val="TAB_Daten"/>
      <sheetName val="TV_Crono"/>
      <sheetName val="\DATA\EXCEL\RATF0104_xls"/>
      <sheetName val="SOV_SOAP"/>
      <sheetName val="LE98_y_99B"/>
      <sheetName val="Ranking_por_Filial_-_Mês"/>
      <sheetName val="Est_REV_"/>
      <sheetName val="FC_Main"/>
      <sheetName val="PRC-TV_(0)"/>
      <sheetName val="1º_Flight_Programação"/>
      <sheetName val="[RATF0104.xls]_DATA_EXCEL_RAT_5"/>
      <sheetName val="[RATF0104.xls]_DATA_EXCEL_RA_13"/>
      <sheetName val="[RATF0104.xls]_DATA_EXCEL_RA_12"/>
      <sheetName val="[RATF0104.xls]_DATA_EXCEL_RAT_6"/>
      <sheetName val="[RATF0104.xls]_DATA_EXCEL_RAT_7"/>
      <sheetName val="[RATF0104.xls]_DATA_EXCEL_RAT_8"/>
      <sheetName val="[RATF0104.xls]_DATA_EXCEL_RAT_9"/>
      <sheetName val="[RATF0104.xls]_DATA_EXCEL_RA_10"/>
      <sheetName val="[RATF0104.xls]_DATA_EXCEL_RA_11"/>
      <sheetName val="[RATF0104.xls]_DATA_EXCEL_RA_47"/>
      <sheetName val="[RATF0104.xls]_DATA_EXCEL_RA_30"/>
      <sheetName val="[RATF0104.xls]_DATA_EXCEL_RA_14"/>
      <sheetName val="[RATF0104.xls]_DATA_EXCEL_RA_27"/>
      <sheetName val="[RATF0104.xls]_DATA_EXCEL_RA_25"/>
      <sheetName val="[RATF0104.xls]_DATA_EXCEL_RA_24"/>
      <sheetName val="[RATF0104.xls]_DATA_EXCEL_RA_16"/>
      <sheetName val="[RATF0104.xls]_DATA_EXCEL_RA_15"/>
      <sheetName val="[RATF0104.xls]_DATA_EXCEL_RA_17"/>
      <sheetName val="[RATF0104.xls]_DATA_EXCEL_RA_19"/>
      <sheetName val="[RATF0104.xls]_DATA_EXCEL_RA_18"/>
      <sheetName val="[RATF0104.xls]_DATA_EXCEL_RA_22"/>
      <sheetName val="[RATF0104.xls]_DATA_EXCEL_RA_20"/>
      <sheetName val="[RATF0104.xls]_DATA_EXCEL_RA_21"/>
      <sheetName val="[RATF0104.xls]_DATA_EXCEL_RA_23"/>
      <sheetName val="[RATF0104.xls]_DATA_EXCEL_RA_26"/>
      <sheetName val="[RATF0104.xls]_DATA_EXCEL_RA_28"/>
      <sheetName val="[RATF0104.xls]_DATA_EXCEL_RA_29"/>
      <sheetName val="[RATF0104.xls]_DATA_EXCEL_RA_42"/>
      <sheetName val="[RATF0104.xls]_DATA_EXCEL_RA_32"/>
      <sheetName val="[RATF0104.xls]_DATA_EXCEL_RA_31"/>
      <sheetName val="[RATF0104.xls]_DATA_EXCEL_RA_33"/>
      <sheetName val="[RATF0104.xls]_DATA_EXCEL_RA_35"/>
      <sheetName val="[RATF0104.xls]_DATA_EXCEL_RA_34"/>
      <sheetName val="[RATF0104.xls]_DATA_EXCEL_RA_36"/>
      <sheetName val="[RATF0104.xls]_DATA_EXCEL_RA_37"/>
      <sheetName val="[RATF0104.xls]_DATA_EXCEL_RA_38"/>
      <sheetName val="[RATF0104.xls]_DATA_EXCEL_RA_39"/>
      <sheetName val="[RATF0104.xls]_DATA_EXCEL_RA_40"/>
      <sheetName val="[RATF0104.xls]_DATA_EXCEL_RA_41"/>
      <sheetName val="[RATF0104.xls]_DATA_EXCEL_RA_43"/>
      <sheetName val="[RATF0104.xls]_DATA_EXCEL_RA_44"/>
      <sheetName val="[RATF0104.xls]_DATA_EXCEL_RA_45"/>
      <sheetName val="[RATF0104.xls]_DATA_EXCEL_RA_46"/>
      <sheetName val="[RATF0104.xls]_DATA_EXCEL_RA_48"/>
      <sheetName val="[RATF0104.xls]_DATA_EXCEL_RA_50"/>
      <sheetName val="[RATF0104.xls]_DATA_EXCEL_RA_49"/>
      <sheetName val="[RATF0104.xls]_DATA_EXCEL_RA_54"/>
      <sheetName val="[RATF0104.xls]_DATA_EXCEL_RA_53"/>
      <sheetName val="[RATF0104.xls]_DATA_EXCEL_RA_52"/>
      <sheetName val="[RATF0104.xls]_DATA_EXCEL_RA_51"/>
      <sheetName val="[RATF0104.xls]_DATA_EXCEL_RA_55"/>
      <sheetName val="[RATF0104.xls]_DATA_EXCEL_RA_56"/>
      <sheetName val="[RATF0104.xls]_DATA_EXCEL_RA_94"/>
      <sheetName val="[RATF0104.xls]_DATA_EXCEL_RA_61"/>
      <sheetName val="[RATF0104.xls]_DATA_EXCEL_RA_60"/>
      <sheetName val="[RATF0104.xls]_DATA_EXCEL_RA_57"/>
      <sheetName val="[RATF0104.xls]_DATA_EXCEL_RA_58"/>
      <sheetName val="[RATF0104.xls]_DATA_EXCEL_RA_59"/>
      <sheetName val="[RATF0104.xls]_DATA_EXCEL_RA_65"/>
      <sheetName val="[RATF0104.xls]_DATA_EXCEL_RA_64"/>
      <sheetName val="[RATF0104.xls]_DATA_EXCEL_RA_62"/>
      <sheetName val="[RATF0104.xls]_DATA_EXCEL_RA_63"/>
      <sheetName val="[RATF0104.xls]_DATA_EXCEL_RA_66"/>
      <sheetName val="[RATF0104.xls]_DATA_EXCEL_RA_67"/>
      <sheetName val="[RATF0104.xls]_DATA_EXCEL_RA_68"/>
      <sheetName val="[RATF0104.xls]_DATA_EXCEL_RA_90"/>
      <sheetName val="[RATF0104.xls]_DATA_EXCEL_RA_69"/>
      <sheetName val="[RATF0104.xls]_DATA_EXCEL_RA_81"/>
      <sheetName val="[RATF0104.xls]_DATA_EXCEL_RA_70"/>
      <sheetName val="[RATF0104.xls]_DATA_EXCEL_RA_75"/>
      <sheetName val="[RATF0104.xls]_DATA_EXCEL_RA_74"/>
      <sheetName val="[RATF0104.xls]_DATA_EXCEL_RA_71"/>
      <sheetName val="[RATF0104.xls]_DATA_EXCEL_RA_73"/>
      <sheetName val="[RATF0104.xls]_DATA_EXCEL_RA_72"/>
      <sheetName val="[RATF0104.xls]_DATA_EXCEL_RA_79"/>
      <sheetName val="[RATF0104.xls]_DATA_EXCEL_RA_76"/>
      <sheetName val="[RATF0104.xls]_DATA_EXCEL_RA_77"/>
      <sheetName val="[RATF0104.xls]_DATA_EXCEL_RA_78"/>
      <sheetName val="[RATF0104.xls]_DATA_EXCEL_RA_80"/>
      <sheetName val="[RATF0104.xls]_DATA_EXCEL_RA_89"/>
      <sheetName val="[RATF0104.xls]_DATA_EXCEL_RA_83"/>
      <sheetName val="\\sao9fs03\Users\salazarv\AppDa"/>
      <sheetName val="Feriados"/>
      <sheetName val="Terceiros"/>
      <sheetName val="GRUPOS"/>
      <sheetName val="GRAFICOS_TAXI"/>
      <sheetName val="CLIENTES"/>
      <sheetName val="GRÁFICOS"/>
      <sheetName val="ÁREAS"/>
      <sheetName val="CAMPAIGN AVERAGE F"/>
      <sheetName val="[RATF0104.xls]\Users\salazarv\A"/>
      <sheetName val="[RATF0104.xls]\Users\fabionagy\"/>
      <sheetName val="[RATF0104.xls]\\sao9fs03\Users\"/>
      <sheetName val="[RATF0104.xls][RATF0104.xls][RA"/>
      <sheetName val="[RATF0104.xls][RATF0104.xls]\Us"/>
      <sheetName val="[RATF0104.xls][RATF0104.xls]\\s"/>
      <sheetName val="[RATF0104.xls][RATF0104.xls]\DA"/>
      <sheetName val="[RATF0104.xls]_DATA_EXCEL_RA_82"/>
      <sheetName val="[RATF0104.xls]_DATA_EXCEL_RA_84"/>
      <sheetName val="[RATF0104.xls]_DATA_EXCEL_RA_87"/>
      <sheetName val="[RATF0104.xls]_DATA_EXCEL_RA_85"/>
      <sheetName val="[RATF0104.xls]_DATA_EXCEL_RA_86"/>
      <sheetName val="[RATF0104.xls]_DATA_EXCEL_RA_88"/>
      <sheetName val="[RATF0104.xls]_DATA_EXCEL_RA_93"/>
      <sheetName val="[RATF0104.xls]_DATA_EXCEL_RA_91"/>
      <sheetName val="[RATF0104.xls]_DATA_EXCEL_RA_92"/>
      <sheetName val="[RATF0104.xls]_DATA_EXCEL_RA_97"/>
      <sheetName val="[RATF0104.xls]_DATA_EXCEL_RA_96"/>
      <sheetName val="[RATF0104.xls]_DATA_EXCEL_RA_95"/>
      <sheetName val="[RATF0104.xls]_DATA_EXCEL_R_100"/>
      <sheetName val="[RATF0104.xls]_DATA_EXCEL_RA_99"/>
      <sheetName val="[RATF0104.xls]_DATA_EXCEL_RA_98"/>
      <sheetName val="[RATF0104.xls]_DATA_EXCEL_R_101"/>
      <sheetName val="[RATF0104.xls]_DATA_EXCEL_R_102"/>
      <sheetName val="[RATF0104.xls]_DATA_EXCEL_R_103"/>
      <sheetName val="[RATF0104.xls]_DATA_EXCEL_R_104"/>
      <sheetName val="[RATF0104.xls]_DATA_EXCEL_R_105"/>
      <sheetName val="[RATF0104.xls]_DATA_EXCEL_R_116"/>
      <sheetName val="[RATF0104.xls]_DATA_EXCEL_R_106"/>
      <sheetName val="[RATF0104.xls]_DATA_EXCEL_R_109"/>
      <sheetName val="[RATF0104.xls]_DATA_EXCEL_R_107"/>
      <sheetName val="[RATF0104.xls]_DATA_EXCEL_R_108"/>
      <sheetName val="[RATF0104.xls]_DATA_EXCEL_R_110"/>
      <sheetName val="[RATF0104.xls]_DATA_EXCEL_R_111"/>
      <sheetName val="[RATF0104.xls]_DATA_EXCEL_R_113"/>
      <sheetName val="[RATF0104.xls]_DATA_EXCEL_R_112"/>
      <sheetName val="[RATF0104.xls]_DATA_EXCEL_R_114"/>
      <sheetName val="[RATF0104.xls]_DATA_EXCEL_R_115"/>
      <sheetName val="[RATF0104.xls]_DATA_EXCEL_R_118"/>
      <sheetName val="[RATF0104.xls]_DATA_EXCEL_R_117"/>
      <sheetName val="[RATF0104.xls]_DATA_EXCEL_R_160"/>
      <sheetName val="[RATF0104.xls]_DATA_EXCEL_R_127"/>
      <sheetName val="[RATF0104.xls]_DATA_EXCEL_R_119"/>
      <sheetName val="[RATF0104.xls]_DATA_EXCEL_R_120"/>
      <sheetName val="[RATF0104.xls]_DATA_EXCEL_R_121"/>
      <sheetName val="[RATF0104.xls]_DATA_EXCEL_R_125"/>
      <sheetName val="[RATF0104.xls]_DATA_EXCEL_R_123"/>
      <sheetName val="[RATF0104.xls]_DATA_EXCEL_R_122"/>
      <sheetName val="[RATF0104.xls]_DATA_EXCEL_R_124"/>
      <sheetName val="[RATF0104.xls]_DATA_EXCEL_R_126"/>
      <sheetName val="[RATF0104.xls]_DATA_EXCEL_R_143"/>
      <sheetName val="[RATF0104.xls]_DATA_EXCEL_R_133"/>
      <sheetName val="[RATF0104.xls]_DATA_EXCEL_R_132"/>
      <sheetName val="[RATF0104.xls]_DATA_EXCEL_R_128"/>
      <sheetName val="[RATF0104.xls]_DATA_EXCEL_R_130"/>
      <sheetName val="[RATF0104.xls]_DATA_EXCEL_R_129"/>
      <sheetName val="[RATF0104.xls]_DATA_EXCEL_R_131"/>
      <sheetName val="[RATF0104.xls]_DATA_EXCEL_R_134"/>
      <sheetName val="[RATF0104.xls]_DATA_EXCEL_R_136"/>
      <sheetName val="[RATF0104.xls]_DATA_EXCEL_R_135"/>
      <sheetName val="[RATF0104.xls]_DATA_EXCEL_R_137"/>
      <sheetName val="[RATF0104.xls]_DATA_EXCEL_R_138"/>
      <sheetName val="[RATF0104.xls]_DATA_EXCEL_R_139"/>
      <sheetName val="[RATF0104.xls]_DATA_EXCEL_R_140"/>
      <sheetName val="[RATF0104.xls]_DATA_EXCEL_R_142"/>
      <sheetName val="[RATF0104.xls]_DATA_EXCEL_R_141"/>
      <sheetName val="[RATF0104.xls]_DATA_EXCEL_R_144"/>
      <sheetName val="[RATF0104.xls]_DATA_EXCEL_R_148"/>
      <sheetName val="[RATF0104.xls]_DATA_EXCEL_R_147"/>
      <sheetName val="[RATF0104.xls]_DATA_EXCEL_R_145"/>
      <sheetName val="[RATF0104.xls]_DATA_EXCEL_R_146"/>
      <sheetName val="[RATF0104.xls]_DATA_EXCEL_R_149"/>
      <sheetName val="[RATF0104.xls]_DATA_EXCEL_R_150"/>
      <sheetName val="[RATF0104.xls]_DATA_EXCEL_R_151"/>
      <sheetName val="[RATF0104.xls]_DATA_EXCEL_R_158"/>
      <sheetName val="[RATF0104.xls]_DATA_EXCEL_R_153"/>
      <sheetName val="[RATF0104.xls]_DATA_EXCEL_R_152"/>
      <sheetName val="[RATF0104.xls]_DATA_EXCEL_R_157"/>
      <sheetName val="[RATF0104.xls]_DATA_EXCEL_R_154"/>
      <sheetName val="[RATF0104.xls]_DATA_EXCEL_R_155"/>
      <sheetName val="[RATF0104.xls]_DATA_EXCEL_R_156"/>
      <sheetName val="[RATF0104.xls]_DATA_EXCEL_R_159"/>
      <sheetName val="[RATF0104.xls]_DATA_EXCEL_R_174"/>
      <sheetName val="[RATF0104.xls]_DATA_EXCEL_R_162"/>
      <sheetName val="[RATF0104.xls]_DATA_EXCEL_R_161"/>
      <sheetName val="[RATF0104.xls]_DATA_EXCEL_R_163"/>
      <sheetName val="[RATF0104.xls]_DATA_EXCEL_R_166"/>
      <sheetName val="[RATF0104.xls]_DATA_EXCEL_R_164"/>
      <sheetName val="[RATF0104.xls]_DATA_EXCEL_R_165"/>
      <sheetName val="[RATF0104.xls]_DATA_EXCEL_R_167"/>
      <sheetName val="[RATF0104.xls]_DATA_EXCEL_R_168"/>
      <sheetName val="[RATF0104.xls]_DATA_EXCEL_R_169"/>
      <sheetName val="[RATF0104.xls]_DATA_EXCEL_R_172"/>
      <sheetName val="[RATF0104.xls]_DATA_EXCEL_R_170"/>
      <sheetName val="[RATF0104.xls]_DATA_EXCEL_R_171"/>
      <sheetName val="[RATF0104.xls]_DATA_EXCEL_R_173"/>
      <sheetName val="[RATF0104.xls]_DATA_EXCEL_R_188"/>
      <sheetName val="[RATF0104.xls]_DATA_EXCEL_R_175"/>
      <sheetName val="[RATF0104.xls]_DATA_EXCEL_R_176"/>
      <sheetName val="[RATF0104.xls]_DATA_EXCEL_R_180"/>
      <sheetName val="[RATF0104.xls]_DATA_EXCEL_R_178"/>
      <sheetName val="[RATF0104.xls]_DATA_EXCEL_R_177"/>
      <sheetName val="[RATF0104.xls]_DATA_EXCEL_R_179"/>
      <sheetName val="[RATF0104.xls]_DATA_EXCEL_R_182"/>
      <sheetName val="[RATF0104.xls]_DATA_EXCEL_R_181"/>
      <sheetName val="[RATF0104.xls]_DATA_EXCEL_R_183"/>
      <sheetName val="[RATF0104.xls]_DATA_EXCEL_R_184"/>
      <sheetName val="[RATF0104.xls]_DATA_EXCEL_R_185"/>
      <sheetName val="[RATF0104.xls]_DATA_EXCEL_R_186"/>
      <sheetName val="[RATF0104.xls]_DATA_EXCEL_R_187"/>
      <sheetName val="[RATF0104.xls]_DATA_EXCEL_R_190"/>
      <sheetName val="[RATF0104.xls]_DATA_EXCEL_R_189"/>
      <sheetName val="[RATF0104.xls]_DATA_EXCEL_R_191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>
        <row r="6">
          <cell r="A6" t="str">
            <v>Levantamento de custos - Outdoor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6">
          <cell r="A6" t="str">
            <v>Levantamento de custos - Outdoor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NET"/>
      <sheetName val="Tabela_preço1"/>
      <sheetName val="Sem_Ziper1"/>
      <sheetName val="Tabela_preço2"/>
      <sheetName val="Sem_Ziper2"/>
      <sheetName val="Tabela_preço4"/>
      <sheetName val="Sem_Ziper4"/>
      <sheetName val="Bar Rel"/>
      <sheetName val="Anti_Caspa5"/>
      <sheetName val="Tabela_preço5"/>
      <sheetName val="Sem_Ziper5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 refreshError="1"/>
      <sheetData sheetId="1110"/>
      <sheetData sheetId="1111"/>
      <sheetData sheetId="1112"/>
      <sheetData sheetId="1113"/>
      <sheetData sheetId="1114"/>
      <sheetData sheetId="1115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  <sheetName val="Resumo_por_P2"/>
      <sheetName val="1%TARP_-_SET'962"/>
      <sheetName val="1%TARP_-_OUT'962"/>
      <sheetName val="1%TARP_-_FEV'972"/>
      <sheetName val="1%TARP_-_JUN'972"/>
      <sheetName val="1%TARP_-_OUT'972"/>
      <sheetName val="PROG__TV_aberta_CA"/>
      <sheetName val="PROG__TV_aberta_FOX"/>
      <sheetName val="RJ_MUB_OK_"/>
      <sheetName val="BME_FBP05_GESPLAN"/>
      <sheetName val="AR_@_ACT"/>
      <sheetName val="Resumo_por_P3"/>
      <sheetName val="1%TARP_-_SET'963"/>
      <sheetName val="1%TARP_-_OUT'963"/>
      <sheetName val="1%TARP_-_FEV'973"/>
      <sheetName val="1%TARP_-_JUN'973"/>
      <sheetName val="1%TARP_-_OUT'973"/>
      <sheetName val="PROG__TV_aberta_CA1"/>
      <sheetName val="PROG__TV_aberta_FOX1"/>
      <sheetName val="RJ_MUB_OK_1"/>
      <sheetName val="BME_FBP05_GESPLAN1"/>
      <sheetName val="Ranking_por_Filial_-_Mês1"/>
      <sheetName val="Ranking_Geral_-_Mês1"/>
      <sheetName val="AR_@_ACT1"/>
      <sheetName val="Resumo_por_P4"/>
      <sheetName val="1%TARP_-_SET'964"/>
      <sheetName val="1%TARP_-_OUT'964"/>
      <sheetName val="1%TARP_-_FEV'974"/>
      <sheetName val="1%TARP_-_JUN'974"/>
      <sheetName val="1%TARP_-_OUT'974"/>
      <sheetName val="PROG__TV_aberta_CA2"/>
      <sheetName val="PROG__TV_aberta_FOX2"/>
      <sheetName val="RJ_MUB_OK_2"/>
      <sheetName val="BME_FBP05_GESPLAN2"/>
      <sheetName val="Ranking_por_Filial_-_Mês2"/>
      <sheetName val="Ranking_Geral_-_Mês2"/>
      <sheetName val="AR_@_ACT2"/>
      <sheetName val="outdr"/>
      <sheetName val="1%TARP.XLS"/>
      <sheetName val="Bgeral"/>
      <sheetName val="GLO"/>
      <sheetName val="Integração - Earned Value"/>
      <sheetName val="1%25TARP.XLS"/>
      <sheetName val="2005"/>
      <sheetName val="TV Assinat"/>
      <sheetName val="procvs"/>
      <sheetName val="Period Information"/>
      <sheetName val="Cadastro"/>
      <sheetName val="GREG1"/>
      <sheetName val="Espaço_Comum"/>
      <sheetName val="Share Price 2002"/>
      <sheetName val="GERAÇÃO"/>
      <sheetName val="XLRpt_TempSheet"/>
      <sheetName val="ICMS - BAURI"/>
      <sheetName val="CLASSIF P IPI -  BAURI"/>
      <sheetName val="PRODUTOS LAP30 ago"/>
      <sheetName val="PUT&amp;TAKE"/>
      <sheetName val="MONTH-YTD"/>
      <sheetName val="RESULTADO"/>
      <sheetName val="TABELA DE PREÇOS"/>
      <sheetName val="Consolidado"/>
      <sheetName val="Onibus_Jan"/>
      <sheetName val="Onibus_Fev"/>
      <sheetName val="Onibus_Mar"/>
      <sheetName val="Onibus_Abr"/>
      <sheetName val="Onibus_Mai"/>
      <sheetName val="Onibus_Jun"/>
      <sheetName val="Onibus_Jul"/>
      <sheetName val="Onibus_Ago"/>
      <sheetName val="Onibus_Set"/>
      <sheetName val="Onibus_Out"/>
      <sheetName val="Onibus_Nov"/>
      <sheetName val="Onibus_Dez"/>
      <sheetName val="Metro_Jan"/>
      <sheetName val="Metro_Fev"/>
      <sheetName val="Metro_Mar"/>
      <sheetName val="Metro_Abr"/>
      <sheetName val="Metro_Mai"/>
      <sheetName val="Metro_Jun"/>
      <sheetName val="Metro_Jul"/>
      <sheetName val="Metro_Ago"/>
      <sheetName val="Metro_Set"/>
      <sheetName val="Metro_Out"/>
      <sheetName val="Metro_Nov"/>
      <sheetName val="Metro_Dez"/>
      <sheetName val="TRodoviarios_Jan"/>
      <sheetName val="TRodoviarios_Fev"/>
      <sheetName val="TRodoviarios_Mar"/>
      <sheetName val="TRodoviarios_Abr"/>
      <sheetName val="TRodoviarios_Mai"/>
      <sheetName val="TRodoviarios_Jun"/>
      <sheetName val="TRodoviarios_Jul"/>
      <sheetName val="TRodoviarios_Ago"/>
      <sheetName val="TRodoviarios_Set"/>
      <sheetName val="TRodoviarios_Out"/>
      <sheetName val="TRodoviarios_Nov"/>
      <sheetName val="TRodoviarios_Dez"/>
      <sheetName val="Quiosques_Jan"/>
      <sheetName val="Quiosques_Fev"/>
      <sheetName val="Quiosques_Mar"/>
      <sheetName val="Quiosques_Abr"/>
      <sheetName val="Quiosques_Mai"/>
      <sheetName val="Quiosques_Jun"/>
      <sheetName val="Quiosques_Jul"/>
      <sheetName val="Quiosques_Ago"/>
      <sheetName val="Quiosques_Set"/>
      <sheetName val="Quiosques_Out"/>
      <sheetName val="Quiosques_Nov"/>
      <sheetName val="Quiosques_Dez"/>
      <sheetName val="Catamara_Jan"/>
      <sheetName val="Catamara_Fev"/>
      <sheetName val="Catamara_Mar"/>
      <sheetName val="Catamara_Abr"/>
      <sheetName val="Catamara_Mai"/>
      <sheetName val="Catamara_Jun"/>
      <sheetName val="Catamara_Jul"/>
      <sheetName val="Catamara_Ago"/>
      <sheetName val="Catamara_Set"/>
      <sheetName val="Catamara_Out"/>
      <sheetName val="Catamara_Nov"/>
      <sheetName val="Catamara_Dez"/>
      <sheetName val="Dados Cadastrais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>
        <row r="27">
          <cell r="J27">
            <v>0.09</v>
          </cell>
        </row>
      </sheetData>
      <sheetData sheetId="2">
        <row r="27">
          <cell r="J27">
            <v>0.09</v>
          </cell>
        </row>
      </sheetData>
      <sheetData sheetId="3">
        <row r="27">
          <cell r="J27">
            <v>0.09</v>
          </cell>
        </row>
      </sheetData>
      <sheetData sheetId="4">
        <row r="27">
          <cell r="J27">
            <v>0.09</v>
          </cell>
        </row>
      </sheetData>
      <sheetData sheetId="5">
        <row r="27">
          <cell r="J27">
            <v>0.09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27">
          <cell r="J27">
            <v>0.09</v>
          </cell>
        </row>
      </sheetData>
      <sheetData sheetId="50">
        <row r="27">
          <cell r="J27">
            <v>0.09</v>
          </cell>
        </row>
      </sheetData>
      <sheetData sheetId="51">
        <row r="27">
          <cell r="J27">
            <v>0.09</v>
          </cell>
        </row>
      </sheetData>
      <sheetData sheetId="52">
        <row r="27">
          <cell r="J27">
            <v>0.09</v>
          </cell>
        </row>
      </sheetData>
      <sheetData sheetId="53">
        <row r="27">
          <cell r="J27">
            <v>0.09</v>
          </cell>
        </row>
      </sheetData>
      <sheetData sheetId="54">
        <row r="27">
          <cell r="J27">
            <v>0.09</v>
          </cell>
        </row>
      </sheetData>
      <sheetData sheetId="55">
        <row r="27">
          <cell r="J27">
            <v>0.09</v>
          </cell>
        </row>
      </sheetData>
      <sheetData sheetId="56">
        <row r="27">
          <cell r="J27">
            <v>0.09</v>
          </cell>
        </row>
      </sheetData>
      <sheetData sheetId="57">
        <row r="27">
          <cell r="J27">
            <v>0.09</v>
          </cell>
        </row>
      </sheetData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2"/>
      <sheetName val="[CUSTOS.XLS]_TEMP_ENGTO_PADRO_3"/>
      <sheetName val="[CUSTOS.XLS]_TEMP_ENGTO_PADRO_6"/>
      <sheetName val="[CUSTOS.XLS]_TEMP_ENGTO_PADRO_5"/>
      <sheetName val="[CUSTOS.XLS]_TEMP_ENGTO_PADRO_4"/>
      <sheetName val="[CUSTOS.XLS]_TEMP_ENGTO_PADR_14"/>
      <sheetName val="[CUSTOS.XLS]_TEMP_ENGTO_PADRO_7"/>
      <sheetName val="[CUSTOS.XLS]_TEMP_ENGTO_PADR_11"/>
      <sheetName val="[CUSTOS.XLS]_TEMP_ENGTO_PADRO_9"/>
      <sheetName val="[CUSTOS.XLS]_TEMP_ENGTO_PADRO_8"/>
      <sheetName val="[CUSTOS.XLS]_TEMP_ENGTO_PADR_10"/>
      <sheetName val="[CUSTOS.XLS]_TEMP_ENGTO_PADR_12"/>
      <sheetName val="[CUSTOS.XLS]_TEMP_ENGTO_PADR_13"/>
      <sheetName val="[CUSTOS.XLS]_TEMP_ENGTO_PADR_21"/>
      <sheetName val="[CUSTOS.XLS]_TEMP_ENGTO_PADR_15"/>
      <sheetName val="[CUSTOS.XLS]_TEMP_ENGTO_PADR_16"/>
      <sheetName val="[CUSTOS.XLS]_TEMP_ENGTO_PADR_17"/>
      <sheetName val="[CUSTOS.XLS]_TEMP_ENGTO_PADR_18"/>
      <sheetName val="[CUSTOS.XLS]_TEMP_ENGTO_PADR_19"/>
      <sheetName val="[CUSTOS.XLS]_TEMP_ENGTO_PADR_20"/>
      <sheetName val="[CUSTOS.XLS]_TEMP_ENGTO_PADR_26"/>
      <sheetName val="[CUSTOS.XLS]_TEMP_ENGTO_PADR_22"/>
      <sheetName val="[CUSTOS.XLS]_TEMP_ENGTO_PADR_23"/>
      <sheetName val="[CUSTOS.XLS]_TEMP_ENGTO_PADR_24"/>
      <sheetName val="[CUSTOS.XLS]_TEMP_ENGTO_PADR_25"/>
      <sheetName val="[CUSTOS.XLS]_TEMP_ENGTO_PADR_27"/>
      <sheetName val="[CUSTOS.XLS]_TEMP_ENGTO_PADR_29"/>
      <sheetName val="[CUSTOS.XLS]_TEMP_ENGTO_PADR_28"/>
      <sheetName val="[CUSTOS.XLS]_TEMP_ENGTO_PADR_30"/>
      <sheetName val="\\RRPVHOA0501\Work\TEMP\ENGTO\P"/>
      <sheetName val="[CUSTOS.XLS]_TEMP_ENGTO_PADR_31"/>
      <sheetName val="[CUSTOS.XLS]_TEMP_ENGTO_PADR_32"/>
      <sheetName val="[CUSTOS.XLS]_TEMP_ENGTO_PADR_72"/>
      <sheetName val="[CUSTOS.XLS]_TEMP_ENGTO_PADR_40"/>
      <sheetName val="\TEMP\ENGTO\PADRONI"/>
      <sheetName val="_TEMP_ENGTO_PADRO_3"/>
      <sheetName val="_TEMP_ENGTO_PADRO_2"/>
      <sheetName val="_TEMP_ENGTO_PADRO_5"/>
      <sheetName val="_TEMP_ENGTO_PADRO_4"/>
      <sheetName val="_TEMP_ENGTO_PADRO_7"/>
      <sheetName val="_TEMP_ENGTO_PADRO_6"/>
      <sheetName val="_TEMP_ENGTO_PADRO_9"/>
      <sheetName val="_TEMP_ENGTO_PADRO_8"/>
      <sheetName val="_TEMP_ENGTO_PADR_13"/>
      <sheetName val="_TEMP_ENGTO_PADR_10"/>
      <sheetName val="_TEMP_ENGTO_PADR_11"/>
      <sheetName val="_TEMP_ENGTO_PADR_12"/>
      <sheetName val="_TEMP_ENGTO_PADR_14"/>
      <sheetName val="_TEMP_ENGTO_PADR_17"/>
      <sheetName val="_TEMP_ENGTO_PADR_15"/>
      <sheetName val="_TEMP_ENGTO_PADR_16"/>
      <sheetName val="_TEMP_ENGTO_PADR_18"/>
      <sheetName val="_TEMP_ENGTO_PADR_19"/>
      <sheetName val="_TEMP_ENGTO_PADR_22"/>
      <sheetName val="_TEMP_ENGTO_PADR_20"/>
      <sheetName val="_TEMP_ENGTO_PADR_21"/>
      <sheetName val="[CUSTOS.XLS]_TEMP_ENGTO_PADR_34"/>
      <sheetName val="[CUSTOS.XLS]_TEMP_ENGTO_PADR_33"/>
      <sheetName val="[CUSTOS.XLS]_TEMP_ENGTO_PADR_35"/>
      <sheetName val="[CUSTOS.XLS]_TEMP_ENGTO_PADR_39"/>
      <sheetName val="[CUSTOS.XLS]_TEMP_ENGTO_PADR_36"/>
      <sheetName val="[CUSTOS.XLS]_TEMP_ENGTO_PADR_37"/>
      <sheetName val="[CUSTOS.XLS]_TEMP_ENGTO_PADR_38"/>
      <sheetName val="[CUSTOS.XLS]_TEMP_ENGTO_PADR_44"/>
      <sheetName val="[CUSTOS.XLS]_TEMP_ENGTO_PADR_43"/>
      <sheetName val="[CUSTOS.XLS]_TEMP_ENGTO_PADR_41"/>
      <sheetName val="[CUSTOS.XLS]_TEMP_ENGTO_PADR_42"/>
      <sheetName val="[CUSTOS.XLS]_TEMP_ENGTO_PADR_45"/>
      <sheetName val="[CUSTOS.XLS]_TEMP_ENGTO_PADR_46"/>
      <sheetName val="[CUSTOS.XLS]_TEMP_ENGTO_PADR_47"/>
      <sheetName val="[CUSTOS.XLS]_TEMP_ENGTO_PADR_69"/>
      <sheetName val="[CUSTOS.XLS]_TEMP_ENGTO_PADR_48"/>
      <sheetName val="[CUSTOS.XLS]_TEMP_ENGTO_PADR_60"/>
      <sheetName val="[CUSTOS.XLS]_TEMP_ENGTO_PADR_49"/>
      <sheetName val="[CUSTOS.XLS]_TEMP_ENGTO_PADR_54"/>
      <sheetName val="[CUSTOS.XLS]_TEMP_ENGTO_PADR_53"/>
      <sheetName val="[CUSTOS.XLS]_TEMP_ENGTO_PADR_50"/>
      <sheetName val="[CUSTOS.XLS]_TEMP_ENGTO_PADR_52"/>
      <sheetName val="[CUSTOS.XLS]_TEMP_ENGTO_PADR_51"/>
      <sheetName val="[CUSTOS.XLS]_TEMP_ENGTO_PADR_58"/>
      <sheetName val="[CUSTOS.XLS]_TEMP_ENGTO_PADR_55"/>
      <sheetName val="[CUSTOS.XLS]_TEMP_ENGTO_PADR_56"/>
      <sheetName val="[CUSTOS.XLS]_TEMP_ENGTO_PADR_57"/>
      <sheetName val="[CUSTOS.XLS]_TEMP_ENGTO_PADR_59"/>
      <sheetName val="[CUSTOS.XLS]_TEMP_ENGTO_PADR_68"/>
      <sheetName val="[CUSTOS.XLS]_TEMP_ENGTO_PADR_62"/>
      <sheetName val="[CUSTOS.XLS]_TEMP_ENGTO_PADR_61"/>
      <sheetName val="[CUSTOS.XLS]_TEMP_ENGTO_PADR_65"/>
      <sheetName val="[CUSTOS.XLS]_TEMP_ENGTO_PADR_64"/>
      <sheetName val="[CUSTOS.XLS]_TEMP_ENGTO_PADR_63"/>
      <sheetName val="[CUSTOS.XLS]_TEMP_ENGTO_PADR_66"/>
      <sheetName val="[CUSTOS.XLS]_TEMP_ENGTO_PADR_67"/>
      <sheetName val="[CUSTOS.XLS]_TEMP_ENGTO_PADR_71"/>
      <sheetName val="[CUSTOS.XLS]_TEMP_ENGTO_PADR_70"/>
      <sheetName val="[CUSTOS.XLS]_TEMP_ENGTO_PADR_75"/>
      <sheetName val="[CUSTOS.XLS]_TEMP_ENGTO_PADR_74"/>
      <sheetName val="[CUSTOS.XLS]_TEMP_ENGTO_PADR_73"/>
      <sheetName val="[CUSTOS.XLS]_TEMP_ENGTO_PADR_80"/>
      <sheetName val="[CUSTOS.XLS]_TEMP_ENGTO_PADR_76"/>
      <sheetName val="[CUSTOS.XLS]_TEMP_ENGTO_PADR_77"/>
      <sheetName val="[CUSTOS.XLS]_TEMP_ENGTO_PADR_79"/>
      <sheetName val="[CUSTOS.XLS]_TEMP_ENGTO_PADR_78"/>
      <sheetName val="[CUSTOS.XLS]_TEMP_ENGTO_PADR_81"/>
      <sheetName val="[CUSTOS.XLS]_TEMP_ENGTO_PADR_82"/>
      <sheetName val="[CUSTOS.XLS]_TEMP_ENGTO_PADR_83"/>
      <sheetName val="[CUSTOS.XLS]_TEMP_ENGTO_PADR_84"/>
      <sheetName val="[CUSTOS.XLS]_TEMP_ENGTO_PADR_85"/>
      <sheetName val="[CUSTOS.XLS]_TEMP_ENGTO_PADR_96"/>
      <sheetName val="[CUSTOS.XLS]_TEMP_ENGTO_PADR_86"/>
      <sheetName val="[CUSTOS.XLS]_TEMP_ENGTO_PADR_87"/>
      <sheetName val="[CUSTOS.XLS]_TEMP_ENGTO_PADR_89"/>
      <sheetName val="[CUSTOS.XLS]_TEMP_ENGTO_PADR_88"/>
      <sheetName val="[CUSTOS.XLS]_TEMP_ENGTO_PADR_90"/>
      <sheetName val="[CUSTOS.XLS]_TEMP_ENGTO_PADR_91"/>
      <sheetName val="[CUSTOS.XLS]_TEMP_ENGTO_PADR_93"/>
      <sheetName val="[CUSTOS.XLS]_TEMP_ENGTO_PADR_92"/>
      <sheetName val="[CUSTOS.XLS]_TEMP_ENGTO_PADR_94"/>
      <sheetName val="[CUSTOS.XLS]_TEMP_ENGTO_PADR_95"/>
      <sheetName val="[CUSTOS.XLS]_TEMP_ENGTO_PADR_98"/>
      <sheetName val="[CUSTOS.XLS]_TEMP_ENGTO_PADR_97"/>
      <sheetName val="[CUSTOS.XLS]_TEMP_ENGTO_PAD_174"/>
      <sheetName val="[CUSTOS.XLS]_TEMP_ENGTO_PAD_109"/>
      <sheetName val="[CUSTOS.XLS]_TEMP_ENGTO_PADR_99"/>
      <sheetName val="[CUSTOS.XLS]_TEMP_ENGTO_PAD_100"/>
      <sheetName val="[CUSTOS.XLS]_TEMP_ENGTO_PAD_101"/>
      <sheetName val="[CUSTOS.XLS]_TEMP_ENGTO_PAD_103"/>
      <sheetName val="[CUSTOS.XLS]_TEMP_ENGTO_PAD_102"/>
      <sheetName val="[CUSTOS.XLS]_TEMP_ENGTO_PAD_105"/>
      <sheetName val="[CUSTOS.XLS]_TEMP_ENGTO_PAD_104"/>
      <sheetName val="[CUSTOS.XLS]_TEMP_ENGTO_PAD_107"/>
      <sheetName val="[CUSTOS.XLS]_TEMP_ENGTO_PAD_106"/>
      <sheetName val="[CUSTOS.XLS]_TEMP_ENGTO_PAD_108"/>
      <sheetName val="[CUSTOS.XLS]_TEMP_ENGTO_PAD_143"/>
      <sheetName val="[CUSTOS.XLS]_TEMP_ENGTO_PAD_127"/>
      <sheetName val="[CUSTOS.XLS]_TEMP_ENGTO_PAD_113"/>
      <sheetName val="[CUSTOS.XLS]_TEMP_ENGTO_PAD_111"/>
      <sheetName val="[CUSTOS.XLS]_TEMP_ENGTO_PAD_110"/>
      <sheetName val="[CUSTOS.XLS]_TEMP_ENGTO_PAD_112"/>
      <sheetName val="[CUSTOS.XLS]_TEMP_ENGTO_PAD_119"/>
      <sheetName val="[CUSTOS.XLS]_TEMP_ENGTO_PAD_118"/>
      <sheetName val="[CUSTOS.XLS]_TEMP_ENGTO_PAD_116"/>
      <sheetName val="[CUSTOS.XLS]_TEMP_ENGTO_PAD_114"/>
      <sheetName val="[CUSTOS.XLS]_TEMP_ENGTO_PAD_115"/>
      <sheetName val="[CUSTOS.XLS]_TEMP_ENGTO_PAD_117"/>
      <sheetName val="[CUSTOS.XLS]_TEMP_ENGTO_PAD_120"/>
      <sheetName val="[CUSTOS.XLS]_TEMP_ENGTO_PAD_123"/>
      <sheetName val="[CUSTOS.XLS]_TEMP_ENGTO_PAD_121"/>
      <sheetName val="[CUSTOS.XLS]_TEMP_ENGTO_PAD_122"/>
      <sheetName val="[CUSTOS.XLS]_TEMP_ENGTO_PAD_124"/>
      <sheetName val="[CUSTOS.XLS]_TEMP_ENGTO_PAD_125"/>
      <sheetName val="[CUSTOS.XLS]_TEMP_ENGTO_PAD_126"/>
      <sheetName val="[CUSTOS.XLS]_TEMP_ENGTO_PAD_131"/>
      <sheetName val="[CUSTOS.XLS]_TEMP_ENGTO_PAD_128"/>
      <sheetName val="[CUSTOS.XLS]_TEMP_ENGTO_PAD_129"/>
      <sheetName val="[CUSTOS.XLS]_TEMP_ENGTO_PAD_130"/>
      <sheetName val="[CUSTOS.XLS]_TEMP_ENGTO_PAD_135"/>
      <sheetName val="[CUSTOS.XLS]_TEMP_ENGTO_PAD_132"/>
      <sheetName val="[CUSTOS.XLS]_TEMP_ENGTO_PAD_133"/>
      <sheetName val="[CUSTOS.XLS]_TEMP_ENGTO_PAD_134"/>
      <sheetName val="[CUSTOS.XLS]_TEMP_ENGTO_PAD_142"/>
      <sheetName val="[CUSTOS.XLS]_TEMP_ENGTO_PAD_138"/>
      <sheetName val="[CUSTOS.XLS]_TEMP_ENGTO_PAD_136"/>
      <sheetName val="[CUSTOS.XLS]_TEMP_ENGTO_PAD_137"/>
      <sheetName val="[CUSTOS.XLS]_TEMP_ENGTO_PAD_140"/>
      <sheetName val="[CUSTOS.XLS]_TEMP_ENGTO_PAD_139"/>
      <sheetName val="[CUSTOS.XLS]_TEMP_ENGTO_PAD_141"/>
      <sheetName val="[CUSTOS.XLS]_TEMP_ENGTO_PAD_144"/>
      <sheetName val="[CUSTOS.XLS]_TEMP_ENGTO_PAD_164"/>
      <sheetName val="[CUSTOS.XLS]_TEMP_ENGTO_PAD_145"/>
      <sheetName val="[CUSTOS.XLS]_TEMP_ENGTO_PAD_146"/>
      <sheetName val="[CUSTOS.XLS]_TEMP_ENGTO_PAD_147"/>
      <sheetName val="[CUSTOS.XLS]_TEMP_ENGTO_PAD_163"/>
      <sheetName val="[CUSTOS.XLS]_TEMP_ENGTO_PAD_162"/>
      <sheetName val="[CUSTOS.XLS]_TEMP_ENGTO_PAD_153"/>
      <sheetName val="[CUSTOS.XLS]_TEMP_ENGTO_PAD_149"/>
      <sheetName val="[CUSTOS.XLS]_TEMP_ENGTO_PAD_148"/>
      <sheetName val="[CUSTOS.XLS]_TEMP_ENGTO_PAD_150"/>
      <sheetName val="[CUSTOS.XLS]_TEMP_ENGTO_PAD_151"/>
      <sheetName val="[CUSTOS.XLS]_TEMP_ENGTO_PAD_152"/>
      <sheetName val="[CUSTOS.XLS]_TEMP_ENGTO_PAD_155"/>
      <sheetName val="[CUSTOS.XLS]_TEMP_ENGTO_PAD_154"/>
      <sheetName val="[CUSTOS.XLS]_TEMP_ENGTO_PAD_156"/>
      <sheetName val="[CUSTOS.XLS]_TEMP_ENGTO_PAD_157"/>
      <sheetName val="[CUSTOS.XLS]_TEMP_ENGTO_PAD_158"/>
      <sheetName val="[CUSTOS.XLS]_TEMP_ENGTO_PAD_159"/>
      <sheetName val="[CUSTOS.XLS]_TEMP_ENGTO_PAD_160"/>
      <sheetName val="[CUSTOS.XLS]_TEMP_ENGTO_PAD_161"/>
      <sheetName val="[CUSTOS.XLS]_TEMP_ENGTO_PAD_165"/>
      <sheetName val="[CUSTOS.XLS]_TEMP_ENGTO_PAD_172"/>
      <sheetName val="[CUSTOS.XLS]_TEMP_ENGTO_PAD_167"/>
      <sheetName val="[CUSTOS.XLS]_TEMP_ENGTO_PAD_166"/>
      <sheetName val="[CUSTOS.XLS]_TEMP_ENGTO_PAD_171"/>
      <sheetName val="[CUSTOS.XLS]_TEMP_ENGTO_PAD_168"/>
      <sheetName val="[CUSTOS.XLS]_TEMP_ENGTO_PAD_169"/>
      <sheetName val="[CUSTOS.XLS]_TEMP_ENGTO_PAD_170"/>
      <sheetName val="[CUSTOS.XLS]_TEMP_ENGTO_PAD_173"/>
      <sheetName val="[CUSTOS.XLS]_TEMP_ENGTO_PAD_198"/>
      <sheetName val="[CUSTOS.XLS]_TEMP_ENGTO_PAD_177"/>
      <sheetName val="[CUSTOS.XLS]_TEMP_ENGTO_PAD_175"/>
      <sheetName val="[CUSTOS.XLS]_TEMP_ENGTO_PAD_176"/>
      <sheetName val="[CUSTOS.XLS]_TEMP_ENGTO_PAD_178"/>
      <sheetName val="[CUSTOS.XLS]_TEMP_ENGTO_PAD_179"/>
      <sheetName val="[CUSTOS.XLS]_TEMP_ENGTO_PAD_180"/>
      <sheetName val="[CUSTOS.XLS]_TEMP_ENGTO_PAD_185"/>
      <sheetName val="[CUSTOS.XLS]_TEMP_ENGTO_PAD_182"/>
      <sheetName val="[CUSTOS.XLS]_TEMP_ENGTO_PAD_181"/>
      <sheetName val="[CUSTOS.XLS]_TEMP_ENGTO_PAD_183"/>
      <sheetName val="[CUSTOS.XLS]_TEMP_ENGTO_PAD_184"/>
      <sheetName val="[CUSTOS.XLS]_TEMP_ENGTO_PAD_187"/>
      <sheetName val="[CUSTOS.XLS]_TEMP_ENGTO_PAD_186"/>
      <sheetName val="[CUSTOS.XLS]_TEMP_ENGTO_PAD_189"/>
      <sheetName val="[CUSTOS.XLS]_TEMP_ENGTO_PAD_188"/>
      <sheetName val="[CUSTOS.XLS]_TEMP_ENGTO_PAD_190"/>
      <sheetName val="[CUSTOS.XLS]_TEMP_ENGTO_PAD_191"/>
      <sheetName val="[CUSTOS.XLS]_TEMP_ENGTO_PAD_196"/>
      <sheetName val="[CUSTOS.XLS]_TEMP_ENGTO_PAD_193"/>
      <sheetName val="[CUSTOS.XLS]_TEMP_ENGTO_PAD_192"/>
      <sheetName val="[CUSTOS.XLS]_TEMP_ENGTO_PAD_194"/>
      <sheetName val="[CUSTOS.XLS]_TEMP_ENGTO_PAD_195"/>
      <sheetName val="[CUSTOS.XLS]_TEMP_ENGTO_PAD_197"/>
      <sheetName val="[CUSTOS.XLS]_TEMP_ENGTO_PAD_214"/>
      <sheetName val="[CUSTOS.XLS]_TEMP_ENGTO_PAD_199"/>
      <sheetName val="[CUSTOS.XLS]_TEMP_ENGTO_PAD_200"/>
      <sheetName val="[CUSTOS.XLS]_TEMP_ENGTO_PAD_204"/>
      <sheetName val="[CUSTOS.XLS]_TEMP_ENGTO_PAD_201"/>
      <sheetName val="[CUSTOS.XLS]_TEMP_ENGTO_PAD_202"/>
      <sheetName val="[CUSTOS.XLS]_TEMP_ENGTO_PAD_203"/>
      <sheetName val="[CUSTOS.XLS]_TEMP_ENGTO_PAD_206"/>
      <sheetName val="[CUSTOS.XLS]_TEMP_ENGTO_PAD_205"/>
      <sheetName val="[CUSTOS.XLS]_TEMP_ENGTO_PAD_207"/>
      <sheetName val="[CUSTOS.XLS]_TEMP_ENGTO_PAD_208"/>
      <sheetName val="[CUSTOS.XLS]_TEMP_ENGTO_PAD_210"/>
      <sheetName val="[CUSTOS.XLS]_TEMP_ENGTO_PAD_209"/>
      <sheetName val="[CUSTOS.XLS]_TEMP_ENGTO_PAD_211"/>
      <sheetName val="[CUSTOS.XLS]_TEMP_ENGTO_PAD_212"/>
      <sheetName val="[CUSTOS.XLS]_TEMP_ENGTO_PAD_213"/>
      <sheetName val="[CUSTOS.XLS]_TEMP_ENGTO_PAD_216"/>
      <sheetName val="[CUSTOS.XLS]_TEMP_ENGTO_PAD_215"/>
      <sheetName val="[CUSTOS.XLS]_TEMP_ENGTO_PAD_217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  <sheetName val="\Volumes\midia$\Grupo Vicente\B"/>
      <sheetName val="BME FBP05 GESPLAN"/>
      <sheetName val="\Users\marmaruj\Desktop\Esoares"/>
      <sheetName val="\Volumes\midia\YR\2015\DANONE\S"/>
      <sheetName val="Feriados"/>
      <sheetName val="Introdução"/>
      <sheetName val="Investimento_Publicitário_19966"/>
      <sheetName val="Resumo_por_P6"/>
      <sheetName val="AR_@_ACT4"/>
      <sheetName val="KOF_VALLE3"/>
      <sheetName val="Ranking_por_Filial_-_Mês"/>
      <sheetName val="Ranking_Geral_-_Mês"/>
      <sheetName val="honda_yamaha"/>
      <sheetName val="PROG__TV_aberta_CA"/>
      <sheetName val="PROG__TV_aberta_FOX"/>
      <sheetName val="Bar_Rel"/>
      <sheetName val="Database_(3)"/>
      <sheetName val="distr_outdoor"/>
      <sheetName val="\Documents_and_Settings\juliana"/>
      <sheetName val="\\Srmpm01\midia$\C\Documents_an"/>
      <sheetName val="\midia$\Red_Bull\2011\Instituci"/>
      <sheetName val="INT_Opção_1"/>
      <sheetName val="V_A_"/>
      <sheetName val="\Volumes\midia$\24__Banco_Itaú\"/>
      <sheetName val="\Users\Pedro_Eustachio\AppData\"/>
      <sheetName val="\C\Users\Pedro_Eustachio\AppDat"/>
      <sheetName val="\Users\priscilla_epp\AppData\Lo"/>
      <sheetName val="\Users\thiago_capeleiro\Documen"/>
      <sheetName val="\NEXTEL\2011\PACOTES\PACOTE_TV_"/>
      <sheetName val="\Documents_and_Settings\maria_d"/>
      <sheetName val="\C\Documents_and_Settings\maria"/>
      <sheetName val="\C\C\Documents_and_Settings\mar"/>
      <sheetName val="\C\C\C\Documents_and_Settings\m"/>
      <sheetName val="\C\C\C\C\Documents_and_Settings"/>
      <sheetName val="\DELOITTE\PLANOS\100_ANOS_DELOI"/>
      <sheetName val="\GRUPO_ANGELA\NEXTEL\NEXTEL_201"/>
      <sheetName val="\Users\marcela_alves\AppData\Lo"/>
      <sheetName val="\C\Users\marcela_alves\AppData\"/>
      <sheetName val="\C\C\Users\marcela_alves\AppDat"/>
      <sheetName val="BME_FBP05_GESPLAN"/>
      <sheetName val="\\SPLFPR14\Dados\Users\roberto_"/>
      <sheetName val="Resumo_por_P7"/>
      <sheetName val="Investimento_Publicitário_19967"/>
      <sheetName val="Resumo_por_P8"/>
      <sheetName val="KOF_VALLE4"/>
      <sheetName val="AR_@_ACT5"/>
      <sheetName val="honda_yamaha1"/>
      <sheetName val="Ranking_por_Filial_-_Mês1"/>
      <sheetName val="Ranking_Geral_-_Mês1"/>
      <sheetName val="PROG__TV_aberta_CA1"/>
      <sheetName val="PROG__TV_aberta_FOX1"/>
      <sheetName val="Bar_Rel1"/>
      <sheetName val="Database_(3)1"/>
      <sheetName val="distr_outdoor1"/>
      <sheetName val="\Documents_and_Settings\julian1"/>
      <sheetName val="\\Srmpm01\midia$\C\Documents_a1"/>
      <sheetName val="\midia$\Red_Bull\2011\Instituc1"/>
      <sheetName val="INT_Opção_11"/>
      <sheetName val="V_A_1"/>
      <sheetName val="\Volumes\midia$\24__Banco_Itaú1"/>
      <sheetName val="\Users\Pedro_Eustachio\AppData1"/>
      <sheetName val="\C\Users\Pedro_Eustachio\AppDa1"/>
      <sheetName val="\Users\priscilla_epp\AppData\L1"/>
      <sheetName val="\Users\thiago_capeleiro\Docume1"/>
      <sheetName val="\NEXTEL\2011\PACOTES\PACOTE_TV1"/>
      <sheetName val="\Documents_and_Settings\maria_1"/>
      <sheetName val="\C\Documents_and_Settings\mari1"/>
      <sheetName val="\C\C\Documents_and_Settings\ma1"/>
      <sheetName val="\C\C\C\Documents_and_Settings\1"/>
      <sheetName val="\C\C\C\C\Documents_and_Setting1"/>
      <sheetName val="\DELOITTE\PLANOS\100_ANOS_DELO1"/>
      <sheetName val="\GRUPO_ANGELA\NEXTEL\NEXTEL_202"/>
      <sheetName val="\Users\marcela_alves\AppData\L1"/>
      <sheetName val="\C\Users\marcela_alves\AppData1"/>
      <sheetName val="\C\C\Users\marcela_alves\AppDa1"/>
      <sheetName val="BME_FBP05_GESPLAN1"/>
      <sheetName val="\\SPLFPR14\Dados\Users\roberto1"/>
      <sheetName val="[Investimento Publicitário 1996"/>
      <sheetName val="Pauta"/>
      <sheetName val="Time Warp"/>
      <sheetName val="2Q09 - Ciencia Pop Quinta"/>
      <sheetName val="DespOp_Caravana"/>
      <sheetName val="\Esoares\c\ARQUIVOS\ANTARCTI\In"/>
      <sheetName val="_Investimento_Publicit_rio_19_7"/>
      <sheetName val="\\vmardc03.despegarar.despegar\"/>
      <sheetName val="_Investimento_Publicit_rio_19_2"/>
      <sheetName val="_Investimento_Publicit_rio_19_3"/>
      <sheetName val="_Investimento_Publicit_rio_19_4"/>
      <sheetName val="_Investimento_Publicit_rio_19_5"/>
      <sheetName val="_Investimento_Publicit_rio_19_6"/>
      <sheetName val="\\RRPVHOA0501\Work\Volumes\midi"/>
      <sheetName val="SALTY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Users\vicente.varela\Desktop\I"/>
      <sheetName val="\\RRPVHOA0501\Work\Users\vicent"/>
      <sheetName val="\Users\priscilla.epp\AppData\Lo"/>
      <sheetName val="\Users\PATRIC~1\AppData\Local\T"/>
      <sheetName val="\C\Users\PATRIC~1\AppData\Local"/>
      <sheetName val="\Users\gisellefreire\Library\Ca"/>
      <sheetName val="[INVESTIM.XLS]_Users_edson_me_5"/>
      <sheetName val="\C\Users\edson.melo\Library\Cac"/>
      <sheetName val="\C\@\Esoares\c\ARQUIVOS\MICHELI"/>
      <sheetName val="\Volumes\_PONG\Interno_PONG\_mí"/>
      <sheetName val="\Users\marcela.alves\AppData\Lo"/>
      <sheetName val="\C\Users\marcela.alves\AppData\"/>
      <sheetName val="\C\C\Users\marcela.alves\AppDat"/>
      <sheetName val="\Users\thiago.capeleiro\Documen"/>
      <sheetName val="\Users\fabionagy\Library\Caches"/>
      <sheetName val="\Users\nagyf\AppData\Local\Micr"/>
      <sheetName val="Região Sul"/>
      <sheetName val=""/>
      <sheetName val="\GRUPO\MASTERCARD\2015\Esoares\"/>
      <sheetName val="\Volumes\medpex01\GRUPO\MASTERC"/>
      <sheetName val="Database"/>
      <sheetName val="[INVESTIM.XLS]_Users_edson_me_2"/>
      <sheetName val="[INVESTIM.XLS]_Users_edson_me_3"/>
      <sheetName val="\Users\cristianomasetto\Library"/>
      <sheetName val="\Users\camila.simaoka\Downloads"/>
      <sheetName val="\Users\marmaruj\Desktop\Esoares"/>
      <sheetName val="\YR\2015\DANONE\Bonafont\Esoare"/>
      <sheetName val="\Volumes\midia\YR\2015\DANONE\S"/>
      <sheetName val="[INVESTIM.XLS]_Users_edson_me_4"/>
      <sheetName val="[INVESTIM.XLS]\Users\edson.melo"/>
      <sheetName val="[INVESTIM.XLS]_Users_edson_m_14"/>
      <sheetName val="[INVESTIM.XLS]_Users_edson_me_7"/>
      <sheetName val="[INVESTIM.XLS]_Users_edson_me_6"/>
      <sheetName val="[INVESTIM.XLS]_Users_edson_me_8"/>
      <sheetName val="[INVESTIM.XLS]_Users_edson_me_9"/>
      <sheetName val="[INVESTIM.XLS]_Users_edson_m_10"/>
      <sheetName val="[INVESTIM.XLS]_Users_edson_m_11"/>
      <sheetName val="[INVESTIM.XLS]_Users_edson_m_12"/>
      <sheetName val="[INVESTIM.XLS]_Users_edson_m_13"/>
      <sheetName val="[INVESTIM.XLS]_Users_edson_m_16"/>
      <sheetName val="[INVESTIM.XLS]_Users_edson_m_15"/>
      <sheetName val="[INVESTIM.XLS]_Users_edson_m_17"/>
      <sheetName val="[INVESTIM.XLS]_Users_edson_m_19"/>
      <sheetName val="[INVESTIM.XLS]_Users_edson_m_18"/>
      <sheetName val="[INVESTIM.XLS]_Users_edson_m_24"/>
      <sheetName val="[INVESTIM.XLS]_Users_edson_m_20"/>
      <sheetName val="[INVESTIM.XLS]_Users_edson_m_21"/>
      <sheetName val="[INVESTIM.XLS]_Users_edson_m_22"/>
      <sheetName val="[INVESTIM.XLS]_Users_edson_m_23"/>
      <sheetName val="[INVESTIM.XLS]_Users_edson_m_25"/>
      <sheetName val="[INVESTIM.XLS]_Users_edson_m_26"/>
      <sheetName val="[INVESTIM.XLS]_Users_edson_m_36"/>
      <sheetName val="[INVESTIM.XLS]_Users_edson_m_27"/>
      <sheetName val="[INVESTIM.XLS]_Users_edson_m_29"/>
      <sheetName val="[INVESTIM.XLS]_Users_edson_m_28"/>
      <sheetName val="[INVESTIM.XLS]_Users_edson_m_30"/>
      <sheetName val="[INVESTIM.XLS]_Users_edson_m_31"/>
      <sheetName val="[INVESTIM.XLS]_Users_edson_m_32"/>
      <sheetName val="[INVESTIM.XLS]_Users_edson_m_33"/>
      <sheetName val="[INVESTIM.XLS]_Users_edson_m_34"/>
      <sheetName val="[INVESTIM.XLS]_Users_edson_m_35"/>
      <sheetName val="[INVESTIM.XLS]_Users_edson_m_37"/>
      <sheetName val="[INVESTIM.XLS]_Users_edson_m_39"/>
      <sheetName val="[INVESTIM.XLS]_Users_edson_m_38"/>
      <sheetName val="[INVESTIM.XLS]_Users_edson_m_40"/>
      <sheetName val="[INVESTIM.XLS]_Users_edson_m_41"/>
      <sheetName val="[INVESTIM.XLS]_Users_edson_m_42"/>
      <sheetName val="[INVESTIM.XLS]_Users_edson_m_43"/>
      <sheetName val="[INVESTIM.XLS]_Users_edson_m_44"/>
      <sheetName val="[INVESTIM.XLS][INVESTIM.XLS][IN"/>
      <sheetName val="[INVESTIM.XLS]\\Esoares\c\ARQUI"/>
      <sheetName val="[INVESTIM.XLS]\@\Esoares\c\ARQU"/>
      <sheetName val="[INVESTIM.XLS]\\SAO9FS03\@\Esoa"/>
      <sheetName val="[INVESTIM.XLS]\Users\cganzaroll"/>
      <sheetName val="[INVESTIM.XLS]\Volumes\midia$\2"/>
      <sheetName val="[INVESTIM.XLS]\Users\rodrigomed"/>
      <sheetName val="[INVESTIM.XLS]\NEXTEL\2011\PLAN"/>
      <sheetName val="[INVESTIM.XLS]\NEXTEL\2011\PACO"/>
      <sheetName val="[INVESTIM.XLS]\Documents and Se"/>
      <sheetName val="[INVESTIM.XLS]\C\Documents and "/>
      <sheetName val="[INVESTIM.XLS]\C\NEXTEL\2011\PL"/>
      <sheetName val="[INVESTIM.XLS]\DELOITTE\PLANOS\"/>
      <sheetName val="[INVESTIM.XLS]\GRUPO ANGELA\NEX"/>
      <sheetName val="[INVESTIM.XLS]\\Srmpm01\midia$\"/>
      <sheetName val="[INVESTIM.XLS]\midia$\Red Bull\"/>
      <sheetName val="[INVESTIM.XLS]\C\C\Documents an"/>
      <sheetName val="[INVESTIM.XLS]\C\C\C\Documents "/>
      <sheetName val="[INVESTIM.XLS]\C\C\C\C\Document"/>
      <sheetName val="[INVESTIM.XLS]\Users\priscilla."/>
      <sheetName val="[INVESTIM.XLS]\Users\PATRIC~1\A"/>
      <sheetName val="[INVESTIM.XLS]\C\Users\PATRIC~1"/>
      <sheetName val="[INVESTIM.XLS]\Volumes\_PONG\In"/>
      <sheetName val="[INVESTIM.XLS]\Users\marcela.al"/>
      <sheetName val="[INVESTIM.XLS]\C\Users\marcela."/>
      <sheetName val="[INVESTIM.XLS]\C\C\Users\marcel"/>
      <sheetName val="[INVESTIM.XLS]\Users\fabionagy\"/>
      <sheetName val="[INVESTIM.XLS]\Users\thiago.cap"/>
      <sheetName val="[INVESTIM.XLS]\Users\nagyf\AppD"/>
      <sheetName val="[INVESTIM.XLS]\Users\gisellefre"/>
      <sheetName val="[INVESTIM.XLS]\GRUPO\MASTERCARD"/>
      <sheetName val="[INVESTIM.XLS]\Volumes\medpex01"/>
      <sheetName val="[INVESTIM.XLS]\C\Users\edson.me"/>
      <sheetName val="[INVESTIM.XLS]\C\@\Esoares\c\AR"/>
      <sheetName val="[INVESTIM.XLS]\Users\cristianom"/>
      <sheetName val="[INVESTIM.XLS]\Users\camila.sim"/>
      <sheetName val="[INVESTIM.XLS]\YR\2015\DANONE\B"/>
      <sheetName val="[INVESTIM.XLS]\Volumes\midia\YR"/>
      <sheetName val="[INVESTIM.XLS][INVESTIM.XLS]\\E"/>
      <sheetName val="[INVESTIM.XLS][INVESTIM.XLS]\Us"/>
      <sheetName val="[INVESTIM.XLS][INVESTIM.XLS]\@\"/>
      <sheetName val="[INVESTIM.XLS][INVESTIM.XLS]\\S"/>
      <sheetName val="[INVESTIM.XLS][INVESTIM.XLS]\Vo"/>
      <sheetName val="[INVESTIM.XLS][INVESTIM.XLS]\C\"/>
      <sheetName val="[INVESTIM.XLS][INVESTIM.XLS]\NE"/>
      <sheetName val="[INVESTIM.XLS][INVESTIM.XLS]\Do"/>
      <sheetName val="[INVESTIM.XLS][INVESTIM.XLS]\DE"/>
      <sheetName val="[INVESTIM.XLS][INVESTIM.XLS]\GR"/>
      <sheetName val="[INVESTIM.XLS][INVESTIM.XLS]\mi"/>
      <sheetName val="[INVESTIM.XLS][INVESTIM.XLS]\YR"/>
      <sheetName val="[INVESTIM.XLS]\Users\marmaruj\D"/>
      <sheetName val="Pauta"/>
      <sheetName val="Investimento Publicitário 1996-"/>
      <sheetName val="Investimento_Publicitário_1996-"/>
      <sheetName val="OBS"/>
      <sheetName val="OUTDOOR"/>
      <sheetName val="Investimento_Publicitário_19961"/>
      <sheetName val="AR @ ACT"/>
      <sheetName val="Investimento_Publicitário_19962"/>
      <sheetName val="AR_@_ACT"/>
      <sheetName val="KOF VALLE"/>
      <sheetName val="Investimento_Publicitário_1996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Database (3)"/>
      <sheetName val="distr.outdoor"/>
      <sheetName val="Investimento%20Publicitário%201"/>
      <sheetName val="Investimento%20Publicit%C3%A1ri"/>
      <sheetName val="PROG. TV aberta CA"/>
      <sheetName val="PROG. TV aberta FOX"/>
      <sheetName val="Despesas"/>
      <sheetName val="\\Esoares\c\ARQUIVOS\ANTARCTI\I"/>
      <sheetName val="\@\Esoares\c\ARQUIVOS\ANTARCTI\"/>
      <sheetName val="\Documents and Settings\juliana"/>
      <sheetName val="\\Srmpm01\midia$\Volumes\Midia$"/>
      <sheetName val="ML"/>
      <sheetName val="INT Opção 1"/>
      <sheetName val="V.A."/>
      <sheetName val="NS"/>
      <sheetName val="Validações"/>
      <sheetName val="Anual"/>
      <sheetName val="anarev"/>
      <sheetName val="\Users\Pedro.Eustachio\AppData\"/>
      <sheetName val="\C\Users\Pedro.Eustachio\AppDat"/>
      <sheetName val="\C\C\NEXTEL\2011\PLANOS\NEYMAR\"/>
      <sheetName val="\C\NEXTEL\2011\PLANOS\VAREJO\Es"/>
      <sheetName val="\C\C\NEXTEL\2011\PLANOS\VAREJO\"/>
      <sheetName val="\C\@\Esoares\c\ARQUIVOS\ANTARCT"/>
      <sheetName val="tradução"/>
      <sheetName val="\Users\ferreirap\AppData\Local\"/>
      <sheetName val="\Volumes\dadosmidia\PLANEJAMENT"/>
      <sheetName val="Oral"/>
      <sheetName val="Settings"/>
      <sheetName val="\\SPLFPR14\Dados\Users\roberto."/>
      <sheetName val="TAB.Daten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3"/>
      <sheetName val="[RATBOT9R.XLS]_Users_edson_m_71"/>
      <sheetName val="[RATBOT9R.XLS]_Users_edson_m_72"/>
      <sheetName val="[RATBOT9R.XLS]_Users_edson__111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2"/>
      <sheetName val="[RATBOT9R.XLS]_Users_edson__101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49"/>
      <sheetName val="[RATBOT9R.XLS]_Users_edson__147"/>
      <sheetName val="[RATBOT9R.XLS]_Users_edson__114"/>
      <sheetName val="[RATBOT9R.XLS]_Users_edson__115"/>
      <sheetName val="[RATBOT9R.XLS]_Users_edson__116"/>
      <sheetName val="[RATBOT9R.XLS]_Users_edson__117"/>
      <sheetName val="[RATBOT9R.XLS]_Users_edson__119"/>
      <sheetName val="[RATBOT9R.XLS]_Users_edson__118"/>
      <sheetName val="[RATBOT9R.XLS]_Users_edson__124"/>
      <sheetName val="[RATBOT9R.XLS]_Users_edson__121"/>
      <sheetName val="[RATBOT9R.XLS]_Users_edson__120"/>
      <sheetName val="[RATBOT9R.XLS]_Users_edson__122"/>
      <sheetName val="[RATBOT9R.XLS]_Users_edson__123"/>
      <sheetName val="[RATBOT9R.XLS]_Users_edson__125"/>
      <sheetName val="[RATBOT9R.XLS]_Users_edson__126"/>
      <sheetName val="[RATBOT9R.XLS]_Users_edson__127"/>
      <sheetName val="[RATBOT9R.XLS]_Users_edson__128"/>
      <sheetName val="[RATBOT9R.XLS]_Users_edson__133"/>
      <sheetName val="[RATBOT9R.XLS]_Users_edson__129"/>
      <sheetName val="[RATBOT9R.XLS]_Users_edson__130"/>
      <sheetName val="[RATBOT9R.XLS]_Users_edson__131"/>
      <sheetName val="[RATBOT9R.XLS]_Users_edson__132"/>
      <sheetName val="[RATBOT9R.XLS]_Users_edson__141"/>
      <sheetName val="[RATBOT9R.XLS]_Users_edson__140"/>
      <sheetName val="[RATBOT9R.XLS]_Users_edson__134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2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76"/>
      <sheetName val="[RATBOT9R.XLS]_Users_edson__160"/>
      <sheetName val="[RATBOT9R.XLS]_Users_edson__156"/>
      <sheetName val="[RATBOT9R.XLS]_Users_edson__157"/>
      <sheetName val="[RATBOT9R.XLS]_Users_edson__158"/>
      <sheetName val="[RATBOT9R.XLS]_Users_edson__159"/>
      <sheetName val="[RATBOT9R.XLS]_Users_edson__166"/>
      <sheetName val="[RATBOT9R.XLS]_Users_edson__161"/>
      <sheetName val="[RATBOT9R.XLS]_Users_edson__162"/>
      <sheetName val="[RATBOT9R.XLS]_Users_edson__163"/>
      <sheetName val="[RATBOT9R.XLS]_Users_edson__164"/>
      <sheetName val="[RATBOT9R.XLS]_Users_edson__165"/>
      <sheetName val="[RATBOT9R.XLS]_Users_edson__169"/>
      <sheetName val="[RATBOT9R.XLS]_Users_edson__167"/>
      <sheetName val="[RATBOT9R.XLS]_Users_edson__168"/>
      <sheetName val="[RATBOT9R.XLS]_Users_edson__170"/>
      <sheetName val="[RATBOT9R.XLS]_Users_edson__172"/>
      <sheetName val="[RATBOT9R.XLS]_Users_edson__171"/>
      <sheetName val="[RATBOT9R.XLS]_Users_edson__173"/>
      <sheetName val="[RATBOT9R.XLS]_Users_edson__174"/>
      <sheetName val="[RATBOT9R.XLS]_Users_edson__175"/>
      <sheetName val="[RATBOT9R.XLS]_Users_edson__184"/>
      <sheetName val="[RATBOT9R.XLS]_Users_edson__183"/>
      <sheetName val="[RATBOT9R.XLS]_Users_edson__177"/>
      <sheetName val="[RATBOT9R.XLS]_Users_edson__178"/>
      <sheetName val="[RATBOT9R.XLS]_Users_edson__181"/>
      <sheetName val="[RATBOT9R.XLS]_Users_edson__180"/>
      <sheetName val="[RATBOT9R.XLS]_Users_edson__179"/>
      <sheetName val="[RATBOT9R.XLS]_Users_edson__182"/>
      <sheetName val="[RATBOT9R.XLS]_Users_edson__215"/>
      <sheetName val="[RATBOT9R.XLS]_Users_edson__185"/>
      <sheetName val="[RATBOT9R.XLS]_Users_edson__186"/>
      <sheetName val="[RATBOT9R.XLS]_Users_edson__190"/>
      <sheetName val="[RATBOT9R.XLS]_Users_edson__188"/>
      <sheetName val="[RATBOT9R.XLS]_Users_edson__187"/>
      <sheetName val="[RATBOT9R.XLS]_Users_edson__189"/>
      <sheetName val="[RATBOT9R.XLS]_Users_edson__191"/>
      <sheetName val="[RATBOT9R.XLS]_Users_edson__192"/>
      <sheetName val="[RATBOT9R.XLS]_Users_edson__193"/>
      <sheetName val="[RATBOT9R.XLS]_Users_edson__194"/>
      <sheetName val="[RATBOT9R.XLS]_Users_edson__195"/>
      <sheetName val="[RATBOT9R.XLS]_Users_edson__202"/>
      <sheetName val="[RATBOT9R.XLS]_Users_edson__196"/>
      <sheetName val="[RATBOT9R.XLS]_Users_edson__197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6"/>
      <sheetName val="[RATBOT9R.XLS]_Users_edson__204"/>
      <sheetName val="[RATBOT9R.XLS]_Users_edson__205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90"/>
      <sheetName val="[RATBOT9R.XLS]_Users_edson__217"/>
      <sheetName val="[RATBOT9R.XLS]_Users_edson__216"/>
      <sheetName val="[RATBOT9R.XLS]_Users_edson__247"/>
      <sheetName val="[RATBOT9R.XLS]_Users_edson__238"/>
      <sheetName val="[RATBOT9R.XLS]_Users_edson__236"/>
      <sheetName val="[RATBOT9R.XLS]_Users_edson__220"/>
      <sheetName val="[RATBOT9R.XLS]_Users_edson__219"/>
      <sheetName val="[RATBOT9R.XLS]_Users_edson__218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35"/>
      <sheetName val="[RATBOT9R.XLS]_Users_edson__221"/>
      <sheetName val="[RATBOT9R.XLS]_Users_edson__226"/>
      <sheetName val="[RATBOT9R.XLS]_Users_edson__222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50"/>
      <sheetName val="[RATBOT9R.XLS]_Users_edson__248"/>
      <sheetName val="[RATBOT9R.XLS]_Users_edson__249"/>
      <sheetName val="[RATBOT9R.XLS]_Users_edson__260"/>
      <sheetName val="[RATBOT9R.XLS]_Users_edson__251"/>
      <sheetName val="[RATBOT9R.XLS]_Users_edson__253"/>
      <sheetName val="[RATBOT9R.XLS]_Users_edson__252"/>
      <sheetName val="[RATBOT9R.XLS]_Users_edson__256"/>
      <sheetName val="[RATBOT9R.XLS]_Users_edson__254"/>
      <sheetName val="[RATBOT9R.XLS]_Users_edson__255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1"/>
      <sheetName val="[RATBOT9R.XLS]_Users_edson__263"/>
      <sheetName val="[RATBOT9R.XLS]_Users_edson__264"/>
      <sheetName val="[RATBOT9R.XLS]_Users_edson__267"/>
      <sheetName val="[RATBOT9R.XLS]_Users_edson__266"/>
      <sheetName val="[RATBOT9R.XLS]_Users_edson__265"/>
      <sheetName val="[RATBOT9R.XLS]_Users_edson__279"/>
      <sheetName val="[RATBOT9R.XLS]_Users_edson__278"/>
      <sheetName val="[RATBOT9R.XLS]_Users_edson__27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370"/>
      <sheetName val="[RATBOT9R.XLS]_Users_edson__298"/>
      <sheetName val="[RATBOT9R.XLS]_Users_edson__294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54"/>
      <sheetName val="[RATBOT9R.XLS]_Users_edson__368"/>
      <sheetName val="[RATBOT9R.XLS]_Users_edson__367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9"/>
      <sheetName val="[RATBOT9R.XLS]_Users_edson__374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80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92"/>
      <sheetName val="Palavras Olimpiadas"/>
      <sheetName val="[RATBOT9R.XLS]_Users_edson__391"/>
      <sheetName val="[RATBOT9R.XLS]_Users_edson__390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8"/>
      <sheetName val="[RATBOT9R.XLS]_Users_edson__387"/>
      <sheetName val="[RATBOT9R.XLS]_Users_edson__389"/>
      <sheetName val="[RATBOT9R.XLS]_Users_edson__393"/>
      <sheetName val="[RATBOT9R.XLS]_Users_edson__394"/>
      <sheetName val="[RATBOT9R.XLS]_Users_edson__407"/>
      <sheetName val="[RATBOT9R.XLS]_Users_edson__404"/>
      <sheetName val="[RATBOT9R.XLS]_Users_edson__403"/>
      <sheetName val="[RATBOT9R.XLS]_Users_edson__395"/>
      <sheetName val="[RATBOT9R.XLS]_Users_edson__396"/>
      <sheetName val="[RATBOT9R.XLS]_Users_edson__397"/>
      <sheetName val="[RATBOT9R.XLS]_Users_edson__398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6"/>
      <sheetName val="[RATBOT9R.XLS]_Users_edson__405"/>
      <sheetName val="[RATBOT9R.XLS]_Users_edson__408"/>
      <sheetName val="[RATBOT9R.XLS]_Users_edson__409"/>
      <sheetName val="[RATBOT9R.XLS]_Users_edson__410"/>
      <sheetName val="[RATBOT9R.XLS]_Users_edson__426"/>
      <sheetName val="[RATBOT9R.XLS]_Users_edson__425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6"/>
      <sheetName val="[RATBOT9R.XLS]_Users_edson__422"/>
      <sheetName val="[RATBOT9R.XLS]_Users_edson__419"/>
      <sheetName val="[RATBOT9R.XLS]_Users_edson__418"/>
      <sheetName val="[RATBOT9R.XLS]_Users_edson__417"/>
      <sheetName val="[RATBOT9R.XLS]_Users_edson__421"/>
      <sheetName val="[RATBOT9R.XLS]_Users_edson__420"/>
      <sheetName val="[RATBOT9R.XLS]_Users_edson__423"/>
      <sheetName val="[RATBOT9R.XLS]_Users_edson__424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6"/>
      <sheetName val="[RATBOT9R.XLS]_Users_edson__433"/>
      <sheetName val="[RATBOT9R.XLS]_Users_edson__432"/>
      <sheetName val="[RATBOT9R.XLS]_Users_edson__434"/>
      <sheetName val="[RATBOT9R.XLS]_Users_edson__435"/>
      <sheetName val="[RATBOT9R.XLS]_Users_edson__486"/>
      <sheetName val="[RATBOT9R.XLS]_Users_edson__478"/>
      <sheetName val="[RATBOT9R.XLS]_Users_edson__456"/>
      <sheetName val="[RATBOT9R.XLS]_Users_edson__455"/>
      <sheetName val="[RATBOT9R.XLS]_Users_edson__452"/>
      <sheetName val="[RATBOT9R.XLS]_Users_edson__451"/>
      <sheetName val="[RATBOT9R.XLS]_Users_edson__450"/>
      <sheetName val="[RATBOT9R.XLS]_Users_edson__438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2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6"/>
      <sheetName val="[RATBOT9R.XLS]_Users_edson__463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5"/>
      <sheetName val="[RATBOT9R.XLS]_Users_edson__493"/>
      <sheetName val="[RATBOT9R.XLS]_Users_edson__491"/>
      <sheetName val="[RATBOT9R.XLS]_Users_edson__492"/>
      <sheetName val="[RATBOT9R.XLS]_Users_edson__494"/>
      <sheetName val="[RATBOT9R.XLS]_Users_edson__496"/>
      <sheetName val="[RATBOT9R.XLS]_Users_edson__497"/>
      <sheetName val="[RATBOT9R.XLS]_Users_edson__498"/>
      <sheetName val="[RATBOT9R.XLS]_Users_edson__499"/>
      <sheetName val="[RATBOT9R.XLS]_Users_edson__500"/>
      <sheetName val="[RATBOT9R.XLS]_Users_edson__516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501"/>
      <sheetName val="[RATBOT9R.XLS]_Users_edson__503"/>
      <sheetName val="[RATBOT9R.XLS]_Users_edson__502"/>
      <sheetName val="[RATBOT9R.XLS]_Users_edson__504"/>
      <sheetName val="[RATBOT9R.XLS]_Users_edson__510"/>
      <sheetName val="[RATBOT9R.XLS]_Users_edson__505"/>
      <sheetName val="[RATBOT9R.XLS]_Users_edson__506"/>
      <sheetName val="[RATBOT9R.XLS]_Users_edson__507"/>
      <sheetName val="[RATBOT9R.XLS]_Users_edson__508"/>
      <sheetName val="[RATBOT9R.XLS]_Users_edson__509"/>
      <sheetName val="[RATBOT9R.XLS]_Users_edson__511"/>
      <sheetName val="[RATBOT9R.XLS]_Users_edson__514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2"/>
      <sheetName val="[RATBOT9R.XLS]_Users_edson__513"/>
      <sheetName val="[RATBOT9R.XLS]_Users_edson__515"/>
      <sheetName val="[RATBOT9R.XLS]_Users_edson__518"/>
      <sheetName val="[RATBOT9R.XLS]_Users_edson__517"/>
      <sheetName val="[RATBOT9R.XLS]_Users_edson__552"/>
      <sheetName val="[RATBOT9R.XLS]_Users_edson__551"/>
      <sheetName val="[RATBOT9R.XLS]_Users_edson__519"/>
      <sheetName val="[RATBOT9R.XLS]_Users_edson__523"/>
      <sheetName val="[RATBOT9R.XLS]_Users_edson__520"/>
      <sheetName val="[RATBOT9R.XLS]_Users_edson__521"/>
      <sheetName val="[RATBOT9R.XLS]_Users_edson__522"/>
      <sheetName val="[RATBOT9R.XLS]_Users_edson__525"/>
      <sheetName val="[RATBOT9R.XLS]_Users_edson__524"/>
      <sheetName val="[RATBOT9R.XLS]_Users_edson__534"/>
      <sheetName val="[RATBOT9R.XLS]_Users_edson__533"/>
      <sheetName val="[RATBOT9R.XLS]_Users_edson__532"/>
      <sheetName val="[RATBOT9R.XLS]_Users_edson__530"/>
      <sheetName val="[RATBOT9R.XLS]_Users_edson__526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35"/>
      <sheetName val="[RATBOT9R.XLS]_Users_edson__545"/>
      <sheetName val="[RATBOT9R.XLS]_Users_edson__544"/>
      <sheetName val="[RATBOT9R.XLS]_Users_edson__543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6"/>
      <sheetName val="[RATBOT9R.XLS]_Users_edson__547"/>
      <sheetName val="[RATBOT9R.XLS]_Users_edson__548"/>
      <sheetName val="[RATBOT9R.XLS]_Users_edson__549"/>
      <sheetName val="[RATBOT9R.XLS]_Users_edson__550"/>
      <sheetName val="[RATBOT9R.XLS]_Users_edson__554"/>
      <sheetName val="[RATBOT9R.XLS]_Users_edson__553"/>
      <sheetName val="[RATBOT9R.XLS]_Users_edson__55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  <sheetName val="Super Auto Enero"/>
      <sheetName val="capa"/>
      <sheetName val="TAB.Daten"/>
      <sheetName val="[fred1.xls][fred1.xls]_C_I_fr_2"/>
      <sheetName val="[fred1.xls][fred1.xls]_C_I_fr_4"/>
      <sheetName val="[fred1.xls][fred1.xls]_C_I_fr_3"/>
      <sheetName val="[fred1.xls][fred1.xls]_C_I_fr_5"/>
      <sheetName val="Inputs - Network Components"/>
      <sheetName val="\Users\fabionagy\Library\Caches"/>
      <sheetName val="\C\Users\fabionagy\Library\Cac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  <sheetName val="PIVOT Brand Allocation"/>
      <sheetName val="Basics"/>
      <sheetName val="Taxation"/>
      <sheetName val="Assumptions"/>
      <sheetName val="Margins"/>
      <sheetName val="인원01"/>
      <sheetName val="세부추진"/>
      <sheetName val="PL37 (2)"/>
      <sheetName val="NS,Unidade"/>
      <sheetName val="Vol&amp;Mix BAB"/>
      <sheetName val="FLOWCHART-03"/>
      <sheetName val="Resumo_por_P1"/>
      <sheetName val="Vol&amp;Mix_skin_"/>
      <sheetName val="informações_1%2"/>
      <sheetName val="Coca-Cola_AS_ABC_15-242"/>
      <sheetName val="Coca-Cola_DC_ABC_15+2"/>
      <sheetName val="Taí_15-392"/>
      <sheetName val="Diet_15-392"/>
      <sheetName val="Bonaqua_AS_AB_25-392"/>
      <sheetName val="Coca-Cola_15-242"/>
      <sheetName val="Coca-Cola_DC_2-142"/>
      <sheetName val="Budget_Coca-Cola2"/>
      <sheetName val="Budget_Coca_Cola2"/>
      <sheetName val="Resumo_por_P2"/>
      <sheetName val="Vol&amp;Mix_skin_1"/>
      <sheetName val="Evaluation2"/>
      <sheetName val="Price-VolMix YTD"/>
      <sheetName val="LA P&amp;L by Year"/>
      <sheetName val="Menu"/>
      <sheetName val="Budget_Coca-Cola3"/>
      <sheetName val="informações_1%3"/>
      <sheetName val="Coca-Cola_AS_ABC_15-243"/>
      <sheetName val="Coca-Cola_DC_ABC_15+3"/>
      <sheetName val="Taí_15-393"/>
      <sheetName val="Diet_15-393"/>
      <sheetName val="Bonaqua_AS_AB_25-393"/>
      <sheetName val="Coca-Cola_15-243"/>
      <sheetName val="Coca-Cola_DC_2-143"/>
      <sheetName val="Budget_Coca_Cola3"/>
      <sheetName val="Região_Sul1"/>
      <sheetName val="Vol&amp;Mix_skin_2"/>
      <sheetName val="Ficha_Técnica"/>
      <sheetName val="RELAÇÃO_DE_LINHAS_(TESTE)"/>
      <sheetName val="Resumo_por_P3"/>
      <sheetName val="FLOW97_XLS"/>
      <sheetName val="Ranking_Geral_-_Mês"/>
      <sheetName val="PIVOT_Brand_Allocation"/>
      <sheetName val="Bar_Rel"/>
      <sheetName val="PL37_(2)"/>
      <sheetName val="Vol&amp;Mix_BAB"/>
      <sheetName val="TV_UHF_ok"/>
      <sheetName val="Price-VolMix_YTD"/>
      <sheetName val="LA_P&amp;L_by_Year"/>
      <sheetName val="Budget_Coca-Cola4"/>
      <sheetName val="informações_1%4"/>
      <sheetName val="Coca-Cola_AS_ABC_15-244"/>
      <sheetName val="Coca-Cola_DC_ABC_15+4"/>
      <sheetName val="Taí_15-394"/>
      <sheetName val="Diet_15-394"/>
      <sheetName val="Bonaqua_AS_AB_25-394"/>
      <sheetName val="Coca-Cola_15-244"/>
      <sheetName val="Coca-Cola_DC_2-144"/>
      <sheetName val="Budget_Coca_Cola4"/>
      <sheetName val="Região_Sul2"/>
      <sheetName val="Vol&amp;Mix_skin_3"/>
      <sheetName val="Ficha_Técnica1"/>
      <sheetName val="RELAÇÃO_DE_LINHAS_(TESTE)1"/>
      <sheetName val="Resumo_por_P4"/>
      <sheetName val="FLOW97_XLS1"/>
      <sheetName val="Ranking_Geral_-_Mês1"/>
      <sheetName val="PIVOT_Brand_Allocation1"/>
      <sheetName val="Bar_Rel1"/>
      <sheetName val="PL37_(2)1"/>
      <sheetName val="Vol&amp;Mix_BAB1"/>
      <sheetName val="TV_UHF_ok1"/>
      <sheetName val="Price-VolMix_YTD1"/>
      <sheetName val="LA_P&amp;L_by_Year1"/>
      <sheetName val="Budget_Coca-Cola5"/>
      <sheetName val="informações_1%5"/>
      <sheetName val="Coca-Cola_AS_ABC_15-245"/>
      <sheetName val="Coca-Cola_DC_ABC_15+5"/>
      <sheetName val="Taí_15-395"/>
      <sheetName val="Diet_15-395"/>
      <sheetName val="Bonaqua_AS_AB_25-395"/>
      <sheetName val="Coca-Cola_15-245"/>
      <sheetName val="Coca-Cola_DC_2-145"/>
      <sheetName val="Budget_Coca_Cola5"/>
      <sheetName val="Região_Sul3"/>
      <sheetName val="Vol&amp;Mix_skin_4"/>
      <sheetName val="Ficha_Técnica2"/>
      <sheetName val="RELAÇÃO_DE_LINHAS_(TESTE)2"/>
      <sheetName val="Resumo_por_P5"/>
      <sheetName val="FLOW97_XLS2"/>
      <sheetName val="Ranking_Geral_-_Mês2"/>
      <sheetName val="PIVOT_Brand_Allocation2"/>
      <sheetName val="Bar_Rel2"/>
      <sheetName val="PL37_(2)2"/>
      <sheetName val="Vol&amp;Mix_BAB2"/>
      <sheetName val="TV_UHF_ok2"/>
      <sheetName val="Price-VolMix_YTD2"/>
      <sheetName val="LA_P&amp;L_by_Year2"/>
      <sheetName val="economico"/>
      <sheetName val="MOC"/>
      <sheetName val="RD INT 1ª"/>
      <sheetName val="UNITSOLD"/>
      <sheetName val="planilha_base"/>
      <sheetName val="Mnemo"/>
      <sheetName val="num_veic"/>
      <sheetName val="D-Cons"/>
      <sheetName val="informações_1%6"/>
      <sheetName val="Coca-Cola_AS_ABC_15-246"/>
      <sheetName val="Coca-Cola_DC_ABC_15+6"/>
      <sheetName val="Taí_15-396"/>
      <sheetName val="Diet_15-396"/>
      <sheetName val="Bonaqua_AS_AB_25-396"/>
      <sheetName val="Coca-Cola_15-246"/>
      <sheetName val="Coca-Cola_DC_2-146"/>
      <sheetName val="Budget_Coca-Cola6"/>
      <sheetName val="Budget_Coca_Cola6"/>
      <sheetName val="Resumo_por_P6"/>
      <sheetName val="Vol&amp;Mix_skin_5"/>
      <sheetName val="Região_Sul4"/>
      <sheetName val="Ficha_Técnica3"/>
      <sheetName val="RELAÇÃO_DE_LINHAS_(TESTE)3"/>
      <sheetName val="FLOW97_XLS3"/>
      <sheetName val="Ranking_Geral_-_Mês3"/>
      <sheetName val="PIVOT_Brand_Allocation3"/>
      <sheetName val="Bar_Rel3"/>
      <sheetName val="PL37_(2)3"/>
      <sheetName val="Vol&amp;Mix_BAB3"/>
      <sheetName val="TV_UHF_ok3"/>
      <sheetName val="Price-VolMix_YTD3"/>
      <sheetName val="LA_P&amp;L_by_Year3"/>
      <sheetName val="RD_INT_1ª"/>
      <sheetName val="informações_1%7"/>
      <sheetName val="Coca-Cola_AS_ABC_15-247"/>
      <sheetName val="Coca-Cola_DC_ABC_15+7"/>
      <sheetName val="Taí_15-397"/>
      <sheetName val="Diet_15-397"/>
      <sheetName val="Bonaqua_AS_AB_25-397"/>
      <sheetName val="Coca-Cola_15-247"/>
      <sheetName val="Coca-Cola_DC_2-147"/>
      <sheetName val="Budget_Coca-Cola7"/>
      <sheetName val="Budget_Coca_Cola7"/>
      <sheetName val="Resumo_por_P7"/>
      <sheetName val="Vol&amp;Mix_skin_6"/>
      <sheetName val="Região_Sul5"/>
      <sheetName val="Ficha_Técnica4"/>
      <sheetName val="RELAÇÃO_DE_LINHAS_(TESTE)4"/>
      <sheetName val="FLOW97_XLS4"/>
      <sheetName val="Ranking_Geral_-_Mês4"/>
      <sheetName val="PIVOT_Brand_Allocation4"/>
      <sheetName val="Bar_Rel4"/>
      <sheetName val="PL37_(2)4"/>
      <sheetName val="Vol&amp;Mix_BAB4"/>
      <sheetName val="TV_UHF_ok4"/>
      <sheetName val="Price-VolMix_YTD4"/>
      <sheetName val="LA_P&amp;L_by_Year4"/>
      <sheetName val="RD_INT_1ª1"/>
      <sheetName val="Master"/>
      <sheetName val="SF Buysheet Snapshot"/>
      <sheetName val="MUNICÍPIOS aibi (UF´s)"/>
      <sheetName val="Validação"/>
      <sheetName val="SF_Buysheet_Snapshot"/>
      <sheetName val="MUNICÍPIOS_aibi_(UF´s)"/>
      <sheetName val="SF_Buysheet_Snapshot1"/>
      <sheetName val="MUNICÍPIOS_aibi_(UF´s)1"/>
      <sheetName val="Budget_Coca-Cola8"/>
      <sheetName val="informações_1%8"/>
      <sheetName val="Coca-Cola_AS_ABC_15-248"/>
      <sheetName val="Coca-Cola_DC_ABC_15+8"/>
      <sheetName val="Taí_15-398"/>
      <sheetName val="Diet_15-398"/>
      <sheetName val="Bonaqua_AS_AB_25-398"/>
      <sheetName val="Coca-Cola_15-248"/>
      <sheetName val="Coca-Cola_DC_2-148"/>
      <sheetName val="Budget_Coca_Cola8"/>
      <sheetName val="Região_Sul6"/>
      <sheetName val="Vol&amp;Mix_skin_7"/>
      <sheetName val="Ficha_Técnica5"/>
      <sheetName val="RELAÇÃO_DE_LINHAS_(TESTE)5"/>
      <sheetName val="Resumo_por_P8"/>
      <sheetName val="FLOW97_XLS5"/>
      <sheetName val="Ranking_Geral_-_Mês5"/>
      <sheetName val="PIVOT_Brand_Allocation5"/>
      <sheetName val="Bar_Rel5"/>
      <sheetName val="PL37_(2)5"/>
      <sheetName val="Vol&amp;Mix_BAB5"/>
      <sheetName val="TV_UHF_ok5"/>
      <sheetName val="Price-VolMix_YTD5"/>
      <sheetName val="LA_P&amp;L_by_Year5"/>
      <sheetName val="RD_INT_1ª2"/>
      <sheetName val="SF_Buysheet_Snapshot2"/>
      <sheetName val="MUNICÍPIOS_aibi_(UF´s)2"/>
      <sheetName val="informações_1%9"/>
      <sheetName val="Coca-Cola_AS_ABC_15-249"/>
      <sheetName val="Coca-Cola_DC_ABC_15+9"/>
      <sheetName val="Taí_15-399"/>
      <sheetName val="Diet_15-399"/>
      <sheetName val="Bonaqua_AS_AB_25-399"/>
      <sheetName val="Coca-Cola_15-249"/>
      <sheetName val="Coca-Cola_DC_2-149"/>
      <sheetName val="Budget_Coca-Cola9"/>
      <sheetName val="Budget_Coca_Cola9"/>
      <sheetName val="Resumo_por_P9"/>
      <sheetName val="Vol&amp;Mix_skin_8"/>
      <sheetName val="Região_Sul7"/>
      <sheetName val="Ficha_Técnica6"/>
      <sheetName val="RELAÇÃO_DE_LINHAS_(TESTE)6"/>
      <sheetName val="FLOW97_XLS6"/>
      <sheetName val="Ranking_Geral_-_Mês6"/>
      <sheetName val="PIVOT_Brand_Allocation6"/>
      <sheetName val="Bar_Rel6"/>
      <sheetName val="PL37_(2)6"/>
      <sheetName val="Vol&amp;Mix_BAB6"/>
      <sheetName val="TV_UHF_ok6"/>
      <sheetName val="Price-VolMix_YTD6"/>
      <sheetName val="LA_P&amp;L_by_Year6"/>
      <sheetName val="RD_INT_1ª3"/>
      <sheetName val="informações_1%10"/>
      <sheetName val="Coca-Cola_AS_ABC_15-2410"/>
      <sheetName val="Coca-Cola_DC_ABC_15+10"/>
      <sheetName val="Taí_15-3910"/>
      <sheetName val="Diet_15-3910"/>
      <sheetName val="Bonaqua_AS_AB_25-3910"/>
      <sheetName val="Coca-Cola_15-2410"/>
      <sheetName val="Coca-Cola_DC_2-1410"/>
      <sheetName val="Budget_Coca-Cola10"/>
      <sheetName val="Budget_Coca_Cola10"/>
      <sheetName val="Resumo_por_P10"/>
      <sheetName val="Vol&amp;Mix_skin_9"/>
      <sheetName val="Região_Sul8"/>
      <sheetName val="Ficha_Técnica7"/>
      <sheetName val="RELAÇÃO_DE_LINHAS_(TESTE)7"/>
      <sheetName val="FLOW97_XLS7"/>
      <sheetName val="Ranking_Geral_-_Mês7"/>
      <sheetName val="PIVOT_Brand_Allocation7"/>
      <sheetName val="Bar_Rel7"/>
      <sheetName val="PL37_(2)7"/>
      <sheetName val="Vol&amp;Mix_BAB7"/>
      <sheetName val="TV_UHF_ok7"/>
      <sheetName val="Price-VolMix_YTD7"/>
      <sheetName val="LA_P&amp;L_by_Year7"/>
      <sheetName val="RD_INT_1ª4"/>
      <sheetName val="informações_1%11"/>
      <sheetName val="Coca-Cola_AS_ABC_15-2411"/>
      <sheetName val="Coca-Cola_DC_ABC_15+11"/>
      <sheetName val="Taí_15-3911"/>
      <sheetName val="Diet_15-3911"/>
      <sheetName val="Bonaqua_AS_AB_25-3911"/>
      <sheetName val="Coca-Cola_15-2411"/>
      <sheetName val="Coca-Cola_DC_2-1411"/>
      <sheetName val="Budget_Coca-Cola11"/>
      <sheetName val="Budget_Coca_Cola11"/>
      <sheetName val="Resumo_por_P11"/>
      <sheetName val="Vol&amp;Mix_skin_10"/>
      <sheetName val="Região_Sul9"/>
      <sheetName val="Ficha_Técnica8"/>
      <sheetName val="RELAÇÃO_DE_LINHAS_(TESTE)8"/>
      <sheetName val="FLOW97_XLS8"/>
      <sheetName val="Ranking_Geral_-_Mês8"/>
      <sheetName val="PIVOT_Brand_Allocation8"/>
      <sheetName val="Bar_Rel8"/>
      <sheetName val="PL37_(2)8"/>
      <sheetName val="Vol&amp;Mix_BAB8"/>
      <sheetName val="TV_UHF_ok8"/>
      <sheetName val="Price-VolMix_YTD8"/>
      <sheetName val="LA_P&amp;L_by_Year8"/>
      <sheetName val="RD_INT_1ª5"/>
      <sheetName val="Budget_Coca-Cola12"/>
      <sheetName val="Budget_Coca-Cola13"/>
      <sheetName val="informações_1%12"/>
      <sheetName val="Coca-Cola_AS_ABC_15-2412"/>
      <sheetName val="Coca-Cola_DC_ABC_15+12"/>
      <sheetName val="Taí_15-3912"/>
      <sheetName val="Diet_15-3912"/>
      <sheetName val="Bonaqua_AS_AB_25-3912"/>
      <sheetName val="Coca-Cola_15-2412"/>
      <sheetName val="Coca-Cola_DC_2-1412"/>
      <sheetName val="Budget_Coca_Cola12"/>
      <sheetName val="Região_Sul10"/>
      <sheetName val="Vol&amp;Mix_skin_11"/>
      <sheetName val="Ficha_Técnica9"/>
      <sheetName val="RELAÇÃO_DE_LINHAS_(TESTE)9"/>
      <sheetName val="Resumo_por_P12"/>
      <sheetName val="FLOW97_XLS9"/>
      <sheetName val="Ranking_Geral_-_Mês9"/>
      <sheetName val="PIVOT_Brand_Allocation9"/>
      <sheetName val="Bar_Rel9"/>
      <sheetName val="PL37_(2)9"/>
      <sheetName val="Vol&amp;Mix_BAB9"/>
      <sheetName val="TV_UHF_ok9"/>
      <sheetName val="Price-VolMix_YTD9"/>
      <sheetName val="LA_P&amp;L_by_Year9"/>
      <sheetName val="RD_INT_1ª6"/>
      <sheetName val="SF_Buysheet_Snapshot3"/>
      <sheetName val="MUNICÍPIOS_aibi_(UF´s)3"/>
      <sheetName val="plamarc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Base"/>
      <sheetName val="VICTEL ($R)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DIAP,COTON 98"/>
      <sheetName val="BABY TOIL.98"/>
      <sheetName val="cro2001"/>
      <sheetName val="Integração - Earned Value"/>
      <sheetName val="OUTDOOR"/>
      <sheetName val="&lt;Gerencial&gt;"/>
      <sheetName val="DET @ ACT"/>
      <sheetName val="anarev"/>
      <sheetName val="PLAN"/>
      <sheetName val="명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blank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A ILHA"/>
      <sheetName val="\\RRPVHOA0501\Work\Fabi Manfred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VICTEL ($R)"/>
      <sheetName val="Ficha Técnica"/>
      <sheetName val="Premissas"/>
      <sheetName val="Base"/>
      <sheetName val="Budget Coca-Col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Tabelas"/>
      <sheetName val="cro2001"/>
      <sheetName val="RD INT 1ª"/>
      <sheetName val="DIAP,COTON 98"/>
      <sheetName val="BABY TOIL.98"/>
      <sheetName val="Integração - Earned Value"/>
      <sheetName val="OUTDOOR"/>
      <sheetName val="&lt;Gerencial&gt;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XLR_NoRangeSheet"/>
      <sheetName val="Lista de valores"/>
      <sheetName val="DESCRICAO  PACOTES"/>
      <sheetName val="DET @ ACT"/>
      <sheetName val="Região Sul"/>
      <sheetName val="Bar Rel"/>
      <sheetName val="anarev"/>
      <sheetName val="P&amp;L R$ "/>
      <sheetName val="dHora"/>
      <sheetName val="Budget_Coca-Cola"/>
      <sheetName val="Est.REV."/>
      <sheetName val="2_3"/>
      <sheetName val="2_4"/>
      <sheetName val="2_5"/>
      <sheetName val="ProcV"/>
      <sheetName val="cro2001.xls"/>
      <sheetName val="UNITSOLD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#¡REF"/>
      <sheetName val="GTOS"/>
      <sheetName val="Macro1"/>
      <sheetName val="GREG1"/>
      <sheetName val="3.1.Q"/>
      <sheetName val="GAEM"/>
      <sheetName val="Budget"/>
      <sheetName val="PRC-TV (0)"/>
      <sheetName val="TAB.Daten"/>
      <sheetName val="Pauta"/>
      <sheetName val="SIG-&gt;SUIG"/>
      <sheetName val="VDM___GERAL"/>
      <sheetName val="NET"/>
      <sheetName val="Empresas"/>
      <sheetName val="Base SAP"/>
      <sheetName val="NTS_Total_LT"/>
      <sheetName val="size"/>
      <sheetName val="ABC - YTD"/>
      <sheetName val="outdr"/>
      <sheetName val="Onibus_Jan"/>
      <sheetName val="infos pesquisa COPA"/>
      <sheetName val="PRINCIPAL"/>
      <sheetName val="Flow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VICTEL_($R)3"/>
      <sheetName val="Ficha_Técnica5"/>
      <sheetName val="Budget_Coca-Cola1"/>
      <sheetName val="DIAP,COTON_98"/>
      <sheetName val="BABY_TOIL_98"/>
      <sheetName val="Integração_-_Earned_Value"/>
      <sheetName val="RD_INT_1ª"/>
      <sheetName val="DET_@_ACT"/>
      <sheetName val="Lista_de_valores3"/>
      <sheetName val="DESCRICAO__PACOTES3"/>
      <sheetName val="Região_Sul"/>
      <sheetName val="Bar_Rel"/>
      <sheetName val="P&amp;L_R$_"/>
      <sheetName val="Est_REV_"/>
      <sheetName val="cro2001_xls"/>
      <sheetName val="3_1_Q"/>
      <sheetName val="TAB_Daten"/>
      <sheetName val="PRC-TV_(0)"/>
      <sheetName val="Base_SAP"/>
      <sheetName val="Mascara_discussao"/>
      <sheetName val="BL4"/>
      <sheetName val="YEAR=NH"/>
      <sheetName val="Input"/>
      <sheetName val="NEW AD SP"/>
      <sheetName val="DB_Actual Unid"/>
      <sheetName val="Easy"/>
      <sheetName val="Emotional"/>
      <sheetName val="Globals"/>
      <sheetName val="Imaging"/>
      <sheetName val="MDA Input"/>
      <sheetName val="Music"/>
      <sheetName val="Output"/>
      <sheetName val="Web"/>
      <sheetName val="Validation Tables"/>
      <sheetName val="TVE 1"/>
      <sheetName val="tva 2000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VICTEL_($R)4"/>
      <sheetName val="Ficha_Técnica6"/>
      <sheetName val="Budget_Coca-Cola2"/>
      <sheetName val="RD_INT_1ª1"/>
      <sheetName val="DIAP,COTON_981"/>
      <sheetName val="BABY_TOIL_981"/>
      <sheetName val="Integração_-_Earned_Value1"/>
      <sheetName val="DET_@_ACT1"/>
      <sheetName val="Região_Sul1"/>
      <sheetName val="Lista_de_valores4"/>
      <sheetName val="DESCRICAO__PACOTES4"/>
      <sheetName val="Bar_Rel1"/>
      <sheetName val="P&amp;L_R$_1"/>
      <sheetName val="Est_REV_1"/>
      <sheetName val="cro2001_xls1"/>
      <sheetName val="3_1_Q1"/>
      <sheetName val="PRC-TV_(0)1"/>
      <sheetName val="TAB_Daten1"/>
      <sheetName val="Base_SAP1"/>
      <sheetName val="ABC_-_YTD"/>
      <sheetName val="NEW_AD_SP"/>
      <sheetName val="DB_Actual_Unid"/>
      <sheetName val="MDA_Input"/>
      <sheetName val="Validation_Tables"/>
      <sheetName val="TVE_1"/>
      <sheetName val="capa_ppfev7"/>
      <sheetName val="cro_(2)7"/>
      <sheetName val="capa_maes7"/>
      <sheetName val="cro_maes_7"/>
      <sheetName val="od_maes7"/>
      <sheetName val="rd_maes7"/>
      <sheetName val="capa_nam7"/>
      <sheetName val="cro_namo7"/>
      <sheetName val="od_namo7"/>
      <sheetName val="rd_namo7"/>
      <sheetName val="pp_ago7"/>
      <sheetName val="cro_pp_ago7"/>
      <sheetName val="tv_pp_ago7"/>
      <sheetName val="rd_pp_ago7"/>
      <sheetName val="VICTEL_($R)5"/>
      <sheetName val="Ficha_Técnica7"/>
      <sheetName val="Budget_Coca-Cola3"/>
      <sheetName val="RD_INT_1ª2"/>
      <sheetName val="DIAP,COTON_982"/>
      <sheetName val="BABY_TOIL_982"/>
      <sheetName val="Integração_-_Earned_Value2"/>
      <sheetName val="DET_@_ACT2"/>
      <sheetName val="Região_Sul2"/>
      <sheetName val="Lista_de_valores5"/>
      <sheetName val="DESCRICAO__PACOTES5"/>
      <sheetName val="Bar_Rel2"/>
      <sheetName val="P&amp;L_R$_2"/>
      <sheetName val="Est_REV_2"/>
      <sheetName val="cro2001_xls2"/>
      <sheetName val="3_1_Q2"/>
      <sheetName val="PRC-TV_(0)2"/>
      <sheetName val="TAB_Daten2"/>
      <sheetName val="Base_SAP2"/>
      <sheetName val="ABC_-_YTD1"/>
      <sheetName val="NEW_AD_SP1"/>
      <sheetName val="DB_Actual_Unid1"/>
      <sheetName val="MDA_Input1"/>
      <sheetName val="Validation_Tables1"/>
      <sheetName val="TVE_11"/>
      <sheetName val="tva_2000"/>
      <sheetName val="capa_ppfev8"/>
      <sheetName val="cro_(2)8"/>
      <sheetName val="capa_maes8"/>
      <sheetName val="cro_maes_8"/>
      <sheetName val="od_maes8"/>
      <sheetName val="rd_maes8"/>
      <sheetName val="capa_nam8"/>
      <sheetName val="cro_namo8"/>
      <sheetName val="od_namo8"/>
      <sheetName val="rd_namo8"/>
      <sheetName val="pp_ago8"/>
      <sheetName val="cro_pp_ago8"/>
      <sheetName val="tv_pp_ago8"/>
      <sheetName val="rd_pp_ago8"/>
      <sheetName val="VICTEL_($R)6"/>
      <sheetName val="Ficha_Técnica8"/>
      <sheetName val="Budget_Coca-Cola4"/>
      <sheetName val="RD_INT_1ª3"/>
      <sheetName val="DIAP,COTON_983"/>
      <sheetName val="BABY_TOIL_983"/>
      <sheetName val="Integração_-_Earned_Value3"/>
      <sheetName val="DET_@_ACT3"/>
      <sheetName val="Região_Sul3"/>
      <sheetName val="Lista_de_valores6"/>
      <sheetName val="DESCRICAO__PACOTES6"/>
      <sheetName val="Bar_Rel3"/>
      <sheetName val="P&amp;L_R$_3"/>
      <sheetName val="Est_REV_3"/>
      <sheetName val="cro2001_xls3"/>
      <sheetName val="3_1_Q3"/>
      <sheetName val="PRC-TV_(0)3"/>
      <sheetName val="TAB_Daten3"/>
      <sheetName val="Base_SAP3"/>
      <sheetName val="ABC_-_YTD2"/>
      <sheetName val="NEW_AD_SP2"/>
      <sheetName val="DB_Actual_Unid2"/>
      <sheetName val="MDA_Input2"/>
      <sheetName val="Validation_Tables2"/>
      <sheetName val="TVE_12"/>
      <sheetName val="tva_20001"/>
      <sheetName val="Apoio"/>
      <sheetName val="economico"/>
      <sheetName val="Out 2018"/>
      <sheetName val="Coeficientes"/>
      <sheetName val="Lista de meios e veiculos"/>
      <sheetName val="critérios"/>
      <sheetName val="Índices"/>
      <sheetName val="Custo 02 Visitas"/>
      <sheetName val="DATOS_DIA"/>
      <sheetName val="Main"/>
      <sheetName val="obracun"/>
      <sheetName val="Total Franquias"/>
      <sheetName val="RATBOT9R"/>
      <sheetName val="Total_Franquias"/>
      <sheetName val="Resumo por P"/>
      <sheetName val="honda yamaha"/>
      <sheetName val="Total_Franquias1"/>
      <sheetName val="Resumo_por_P"/>
      <sheetName val="FLOWCHART-02"/>
      <sheetName val="RATBOT9R.XLS"/>
      <sheetName val="BME FBP05 GESPLAN"/>
      <sheetName val="MR GERENCIADO MKT YTD"/>
      <sheetName val="Oral"/>
      <sheetName val="Custos"/>
      <sheetName val="Resumo"/>
      <sheetName val="Packaging Cerv+Refri"/>
      <sheetName val="Packaging Cerv"/>
      <sheetName val="Packaging Inteira"/>
      <sheetName val="Packaging Lata Cerv"/>
      <sheetName val="Packaging Long Neck"/>
      <sheetName val="Packaging Chopp"/>
      <sheetName val="Packaging Refri"/>
      <sheetName val="Packaging Lata Refri"/>
      <sheetName val="Packaging PET"/>
      <sheetName val="Packaging Meia"/>
      <sheetName val="Packaging Sopro"/>
      <sheetName val="Índice MALTE"/>
      <sheetName val="Índice H.M."/>
      <sheetName val="Índice DIF1"/>
      <sheetName val="Índice DIF2"/>
      <sheetName val="Índice DIF3"/>
      <sheetName val="Índice QUEBRA"/>
      <sheetName val="Índice LATA"/>
      <sheetName val="Índice LN"/>
      <sheetName val="Índice Emb"/>
      <sheetName val="Índice Açúcar"/>
      <sheetName val="Índice M.P. Refri"/>
      <sheetName val="Índice PET"/>
      <sheetName val="Índice Emb2 Refri"/>
      <sheetName val="Índice Emb3 Refri"/>
      <sheetName val="Índice Emb4 Refri"/>
      <sheetName val="Índice DIF1 Refri"/>
      <sheetName val="Índice DIF2 Refri"/>
      <sheetName val="RGD"/>
      <sheetName val="RGD 2"/>
      <sheetName val="RGD CERVEJA"/>
      <sheetName val="RGD CERVEJA 2"/>
      <sheetName val="RGD CERVEJA INTEIRA"/>
      <sheetName val="RGD CERVEJA LATA"/>
      <sheetName val="RGD CERVEJA LN"/>
      <sheetName val="RGD CERVEJA MEIA"/>
      <sheetName val="RGD CERVEJA CHOPP"/>
      <sheetName val="RGD REFRI"/>
      <sheetName val="RGD REFRI 2"/>
      <sheetName val="RGD RefB"/>
      <sheetName val="RGD RefB PET1"/>
      <sheetName val="RGD RefB PET2"/>
      <sheetName val="RGD RefB LATA"/>
      <sheetName val="RGD RefB MEIA"/>
      <sheetName val="RGD RefB PTM"/>
      <sheetName val="RGD PEPSI"/>
      <sheetName val="RGD PEPSI PET2"/>
      <sheetName val="RGD PEPSI LATA"/>
      <sheetName val="Módulo1"/>
      <sheetName val="Módulo2"/>
      <sheetName val="Módulo3"/>
      <sheetName val="perfil_fx_Hor"/>
      <sheetName val="regiones"/>
      <sheetName val="rating "/>
      <sheetName val="Seleção"/>
      <sheetName val="infos_pesquisa_COPA"/>
      <sheetName val="Out_2018"/>
      <sheetName val="capa_ppfev9"/>
      <sheetName val="cro_(2)9"/>
      <sheetName val="capa_maes9"/>
      <sheetName val="cro_maes_9"/>
      <sheetName val="od_maes9"/>
      <sheetName val="rd_maes9"/>
      <sheetName val="capa_nam9"/>
      <sheetName val="cro_namo9"/>
      <sheetName val="od_namo9"/>
      <sheetName val="rd_namo9"/>
      <sheetName val="pp_ago9"/>
      <sheetName val="cro_pp_ago9"/>
      <sheetName val="tv_pp_ago9"/>
      <sheetName val="rd_pp_ago9"/>
      <sheetName val="Budget_Coca-Cola5"/>
      <sheetName val="Ficha_Técnica9"/>
      <sheetName val="P&amp;L_R$_4"/>
      <sheetName val="VICTEL_($R)7"/>
      <sheetName val="Integração_-_Earned_Value4"/>
      <sheetName val="DET_@_ACT4"/>
      <sheetName val="DIAP,COTON_984"/>
      <sheetName val="BABY_TOIL_984"/>
      <sheetName val="RD_INT_1ª4"/>
      <sheetName val="Região_Sul4"/>
      <sheetName val="Bar_Rel4"/>
      <sheetName val="Lista_de_valores7"/>
      <sheetName val="DESCRICAO__PACOTES7"/>
      <sheetName val="PRC-TV_(0)4"/>
      <sheetName val="Est_REV_4"/>
      <sheetName val="cro2001_xls4"/>
      <sheetName val="3_1_Q4"/>
      <sheetName val="TAB_Daten4"/>
      <sheetName val="Base_SAP4"/>
      <sheetName val="ABC_-_YTD3"/>
      <sheetName val="Validation_Tables3"/>
      <sheetName val="TVE_13"/>
      <sheetName val="NEW_AD_SP3"/>
      <sheetName val="DB_Actual_Unid3"/>
      <sheetName val="MDA_Input3"/>
      <sheetName val="tva_20002"/>
      <sheetName val="infos_pesquisa_COPA1"/>
      <sheetName val="Out_20181"/>
      <sheetName val="Lista_de_meios_e_veiculos"/>
      <sheetName val="Custo_02_Visitas"/>
      <sheetName val="Total_Franquias2"/>
      <sheetName val="Resumo_por_P1"/>
      <sheetName val="honda_yamaha"/>
      <sheetName val="RATBOT9R_XLS"/>
      <sheetName val="BME_FBP05_GESPLAN"/>
      <sheetName val="MR_GERENCIADO_MKT_YTD"/>
      <sheetName val="Packaging_Cerv+Refri"/>
      <sheetName val="Packaging_Cerv"/>
      <sheetName val="Packaging_Inteira"/>
      <sheetName val="Packaging_Lata_Cerv"/>
      <sheetName val="Packaging_Long_Neck"/>
      <sheetName val="Packaging_Chopp"/>
      <sheetName val="Packaging_Refri"/>
      <sheetName val="Packaging_Lata_Refri"/>
      <sheetName val="Packaging_PET"/>
      <sheetName val="Packaging_Meia"/>
      <sheetName val="Packaging_Sopro"/>
      <sheetName val="Índice_MALTE"/>
      <sheetName val="Índice_H_M_"/>
      <sheetName val="Índice_DIF1"/>
      <sheetName val="Índice_DIF2"/>
      <sheetName val="Índice_DIF3"/>
      <sheetName val="Índice_QUEBRA"/>
      <sheetName val="Índice_LATA"/>
      <sheetName val="Índice_LN"/>
      <sheetName val="Índice_Emb"/>
      <sheetName val="Índice_Açúcar"/>
      <sheetName val="Índice_M_P__Refri"/>
      <sheetName val="Índice_PET"/>
      <sheetName val="Índice_Emb2_Refri"/>
      <sheetName val="Índice_Emb3_Refri"/>
      <sheetName val="Índice_Emb4_Refri"/>
      <sheetName val="Índice_DIF1_Refri"/>
      <sheetName val="Índice_DIF2_Refri"/>
      <sheetName val="RGD_2"/>
      <sheetName val="RGD_CERVEJA"/>
      <sheetName val="RGD_CERVEJA_2"/>
      <sheetName val="RGD_CERVEJA_INTEIRA"/>
      <sheetName val="RGD_CERVEJA_LATA"/>
      <sheetName val="RGD_CERVEJA_LN"/>
      <sheetName val="RGD_CERVEJA_MEIA"/>
      <sheetName val="RGD_CERVEJA_CHOPP"/>
      <sheetName val="RGD_REFRI"/>
      <sheetName val="RGD_REFRI_2"/>
      <sheetName val="RGD_RefB"/>
      <sheetName val="RGD_RefB_PET1"/>
      <sheetName val="RGD_RefB_PET2"/>
      <sheetName val="RGD_RefB_LATA"/>
      <sheetName val="RGD_RefB_MEIA"/>
      <sheetName val="RGD_RefB_PTM"/>
      <sheetName val="RGD_PEPSI"/>
      <sheetName val="RGD_PEPSI_PET2"/>
      <sheetName val="RGD_PEPSI_LATA"/>
      <sheetName val="rating_"/>
      <sheetName val="capa_ppfev10"/>
      <sheetName val="cro_(2)10"/>
      <sheetName val="capa_maes10"/>
      <sheetName val="cro_maes_10"/>
      <sheetName val="od_maes10"/>
      <sheetName val="rd_maes10"/>
      <sheetName val="capa_nam10"/>
      <sheetName val="cro_namo10"/>
      <sheetName val="od_namo10"/>
      <sheetName val="rd_namo10"/>
      <sheetName val="pp_ago10"/>
      <sheetName val="cro_pp_ago10"/>
      <sheetName val="tv_pp_ago10"/>
      <sheetName val="rd_pp_ago10"/>
      <sheetName val="Ficha_Técnica10"/>
      <sheetName val="Budget_Coca-Cola6"/>
      <sheetName val="P&amp;L_R$_5"/>
      <sheetName val="VICTEL_($R)8"/>
      <sheetName val="Integração_-_Earned_Value5"/>
      <sheetName val="DET_@_ACT5"/>
      <sheetName val="RD_INT_1ª5"/>
      <sheetName val="DIAP,COTON_985"/>
      <sheetName val="BABY_TOIL_985"/>
      <sheetName val="Região_Sul5"/>
      <sheetName val="Bar_Rel5"/>
      <sheetName val="Lista_de_valores8"/>
      <sheetName val="DESCRICAO__PACOTES8"/>
      <sheetName val="Est_REV_5"/>
      <sheetName val="cro2001_xls5"/>
      <sheetName val="3_1_Q5"/>
      <sheetName val="PRC-TV_(0)5"/>
      <sheetName val="TAB_Daten5"/>
      <sheetName val="ABC_-_YTD4"/>
      <sheetName val="Base_SAP5"/>
      <sheetName val="MDA_Input4"/>
      <sheetName val="NEW_AD_SP4"/>
      <sheetName val="DB_Actual_Unid4"/>
      <sheetName val="Validation_Tables4"/>
      <sheetName val="TVE_14"/>
      <sheetName val="tva_20003"/>
      <sheetName val="infos_pesquisa_COPA2"/>
      <sheetName val="Out_20182"/>
      <sheetName val="Lista_de_meios_e_veiculos1"/>
      <sheetName val="Custo_02_Visitas1"/>
      <sheetName val="Total_Franquias3"/>
      <sheetName val="Resumo_por_P2"/>
      <sheetName val="honda_yamaha1"/>
      <sheetName val="RATBOT9R_XLS1"/>
      <sheetName val="BME_FBP05_GESPLAN1"/>
      <sheetName val="MR_GERENCIADO_MKT_YTD1"/>
      <sheetName val="Packaging_Cerv+Refri1"/>
      <sheetName val="Packaging_Cerv1"/>
      <sheetName val="Packaging_Inteira1"/>
      <sheetName val="Packaging_Lata_Cerv1"/>
      <sheetName val="Packaging_Long_Neck1"/>
      <sheetName val="Packaging_Chopp1"/>
      <sheetName val="Packaging_Refri1"/>
      <sheetName val="Packaging_Lata_Refri1"/>
      <sheetName val="Packaging_PET1"/>
      <sheetName val="Packaging_Meia1"/>
      <sheetName val="Packaging_Sopro1"/>
      <sheetName val="Índice_MALTE1"/>
      <sheetName val="Índice_H_M_1"/>
      <sheetName val="Índice_DIF11"/>
      <sheetName val="Índice_DIF21"/>
      <sheetName val="Índice_DIF31"/>
      <sheetName val="Índice_QUEBRA1"/>
      <sheetName val="Índice_LATA1"/>
      <sheetName val="Índice_LN1"/>
      <sheetName val="Índice_Emb1"/>
      <sheetName val="Índice_Açúcar1"/>
      <sheetName val="Índice_M_P__Refri1"/>
      <sheetName val="Índice_PET1"/>
      <sheetName val="Índice_Emb2_Refri1"/>
      <sheetName val="Índice_Emb3_Refri1"/>
      <sheetName val="Índice_Emb4_Refri1"/>
      <sheetName val="Índice_DIF1_Refri1"/>
      <sheetName val="Índice_DIF2_Refri1"/>
      <sheetName val="RGD_21"/>
      <sheetName val="RGD_CERVEJA1"/>
      <sheetName val="RGD_CERVEJA_21"/>
      <sheetName val="RGD_CERVEJA_INTEIRA1"/>
      <sheetName val="RGD_CERVEJA_LATA1"/>
      <sheetName val="RGD_CERVEJA_LN1"/>
      <sheetName val="RGD_CERVEJA_MEIA1"/>
      <sheetName val="RGD_CERVEJA_CHOPP1"/>
      <sheetName val="RGD_REFRI1"/>
      <sheetName val="RGD_REFRI_21"/>
      <sheetName val="RGD_RefB1"/>
      <sheetName val="RGD_RefB_PET11"/>
      <sheetName val="RGD_RefB_PET21"/>
      <sheetName val="RGD_RefB_LATA1"/>
      <sheetName val="RGD_RefB_MEIA1"/>
      <sheetName val="RGD_RefB_PTM1"/>
      <sheetName val="RGD_PEPSI1"/>
      <sheetName val="RGD_PEPSI_PET21"/>
      <sheetName val="RGD_PEPSI_LATA1"/>
      <sheetName val="rating_1"/>
      <sheetName val="capa_ppfev11"/>
      <sheetName val="cro_(2)11"/>
      <sheetName val="capa_maes11"/>
      <sheetName val="cro_maes_11"/>
      <sheetName val="od_maes11"/>
      <sheetName val="rd_maes11"/>
      <sheetName val="capa_nam11"/>
      <sheetName val="cro_namo11"/>
      <sheetName val="od_namo11"/>
      <sheetName val="rd_namo11"/>
      <sheetName val="pp_ago11"/>
      <sheetName val="cro_pp_ago11"/>
      <sheetName val="tv_pp_ago11"/>
      <sheetName val="rd_pp_ago11"/>
      <sheetName val="Ficha_Técnica11"/>
      <sheetName val="Budget_Coca-Cola7"/>
      <sheetName val="P&amp;L_R$_6"/>
      <sheetName val="VICTEL_($R)9"/>
      <sheetName val="Integração_-_Earned_Value6"/>
      <sheetName val="DET_@_ACT6"/>
      <sheetName val="RD_INT_1ª6"/>
      <sheetName val="DIAP,COTON_986"/>
      <sheetName val="BABY_TOIL_986"/>
      <sheetName val="Região_Sul6"/>
      <sheetName val="Bar_Rel6"/>
      <sheetName val="Lista_de_valores9"/>
      <sheetName val="DESCRICAO__PACOTES9"/>
      <sheetName val="Est_REV_6"/>
      <sheetName val="cro2001_xls6"/>
      <sheetName val="3_1_Q6"/>
      <sheetName val="PRC-TV_(0)6"/>
      <sheetName val="TAB_Daten6"/>
      <sheetName val="ABC_-_YTD5"/>
      <sheetName val="Base_SAP6"/>
      <sheetName val="MDA_Input5"/>
      <sheetName val="NEW_AD_SP5"/>
      <sheetName val="DB_Actual_Unid5"/>
      <sheetName val="Validation_Tables5"/>
      <sheetName val="TVE_15"/>
      <sheetName val="tva_20004"/>
      <sheetName val="infos_pesquisa_COPA3"/>
      <sheetName val="Out_20183"/>
      <sheetName val="Lista_de_meios_e_veiculos2"/>
      <sheetName val="Custo_02_Visitas2"/>
      <sheetName val="Total_Franquias4"/>
      <sheetName val="Resumo_por_P3"/>
      <sheetName val="honda_yamaha2"/>
      <sheetName val="RATBOT9R_XLS2"/>
      <sheetName val="BME_FBP05_GESPLAN2"/>
      <sheetName val="MR_GERENCIADO_MKT_YTD2"/>
      <sheetName val="Packaging_Cerv+Refri2"/>
      <sheetName val="Packaging_Cerv2"/>
      <sheetName val="Packaging_Inteira2"/>
      <sheetName val="Packaging_Lata_Cerv2"/>
      <sheetName val="Packaging_Long_Neck2"/>
      <sheetName val="Packaging_Chopp2"/>
      <sheetName val="Packaging_Refri2"/>
      <sheetName val="Packaging_Lata_Refri2"/>
      <sheetName val="Packaging_PET2"/>
      <sheetName val="Packaging_Meia2"/>
      <sheetName val="Packaging_Sopro2"/>
      <sheetName val="Índice_MALTE2"/>
      <sheetName val="Índice_H_M_2"/>
      <sheetName val="Índice_DIF12"/>
      <sheetName val="Índice_DIF22"/>
      <sheetName val="Índice_DIF32"/>
      <sheetName val="Índice_QUEBRA2"/>
      <sheetName val="Índice_LATA2"/>
      <sheetName val="Índice_LN2"/>
      <sheetName val="Índice_Emb2"/>
      <sheetName val="Índice_Açúcar2"/>
      <sheetName val="Índice_M_P__Refri2"/>
      <sheetName val="Índice_PET2"/>
      <sheetName val="Índice_Emb2_Refri2"/>
      <sheetName val="Índice_Emb3_Refri2"/>
      <sheetName val="Índice_Emb4_Refri2"/>
      <sheetName val="Índice_DIF1_Refri2"/>
      <sheetName val="Índice_DIF2_Refri2"/>
      <sheetName val="RGD_22"/>
      <sheetName val="RGD_CERVEJA2"/>
      <sheetName val="RGD_CERVEJA_22"/>
      <sheetName val="RGD_CERVEJA_INTEIRA2"/>
      <sheetName val="RGD_CERVEJA_LATA2"/>
      <sheetName val="RGD_CERVEJA_LN2"/>
      <sheetName val="RGD_CERVEJA_MEIA2"/>
      <sheetName val="RGD_CERVEJA_CHOPP2"/>
      <sheetName val="RGD_REFRI2"/>
      <sheetName val="RGD_REFRI_22"/>
      <sheetName val="RGD_RefB2"/>
      <sheetName val="RGD_RefB_PET12"/>
      <sheetName val="RGD_RefB_PET22"/>
      <sheetName val="RGD_RefB_LATA2"/>
      <sheetName val="RGD_RefB_MEIA2"/>
      <sheetName val="RGD_RefB_PTM2"/>
      <sheetName val="RGD_PEPSI2"/>
      <sheetName val="RGD_PEPSI_PET22"/>
      <sheetName val="RGD_PEPSI_LATA2"/>
      <sheetName val="rating_2"/>
      <sheetName val="capa_ppfev12"/>
      <sheetName val="cro_(2)12"/>
      <sheetName val="capa_maes12"/>
      <sheetName val="cro_maes_12"/>
      <sheetName val="od_maes12"/>
      <sheetName val="rd_maes12"/>
      <sheetName val="capa_nam12"/>
      <sheetName val="cro_namo12"/>
      <sheetName val="od_namo12"/>
      <sheetName val="rd_namo12"/>
      <sheetName val="pp_ago12"/>
      <sheetName val="cro_pp_ago12"/>
      <sheetName val="tv_pp_ago12"/>
      <sheetName val="rd_pp_ago12"/>
      <sheetName val="Budget_Coca-Cola8"/>
      <sheetName val="Ficha_Técnica12"/>
      <sheetName val="P&amp;L_R$_7"/>
      <sheetName val="VICTEL_($R)10"/>
      <sheetName val="Integração_-_Earned_Value7"/>
      <sheetName val="DET_@_ACT7"/>
      <sheetName val="DIAP,COTON_987"/>
      <sheetName val="BABY_TOIL_987"/>
      <sheetName val="RD_INT_1ª7"/>
      <sheetName val="Região_Sul7"/>
      <sheetName val="Bar_Rel7"/>
      <sheetName val="Lista_de_valores10"/>
      <sheetName val="DESCRICAO__PACOTES10"/>
      <sheetName val="PRC-TV_(0)7"/>
      <sheetName val="Est_REV_7"/>
      <sheetName val="cro2001_xls7"/>
      <sheetName val="3_1_Q7"/>
      <sheetName val="TAB_Daten7"/>
      <sheetName val="Base_SAP7"/>
      <sheetName val="ABC_-_YTD6"/>
      <sheetName val="Validation_Tables6"/>
      <sheetName val="TVE_16"/>
      <sheetName val="NEW_AD_SP6"/>
      <sheetName val="DB_Actual_Unid6"/>
      <sheetName val="MDA_Input6"/>
      <sheetName val="tva_20005"/>
      <sheetName val="infos_pesquisa_COPA4"/>
      <sheetName val="Out_20184"/>
      <sheetName val="Lista_de_meios_e_veiculos3"/>
      <sheetName val="Custo_02_Visitas3"/>
      <sheetName val="Total_Franquias5"/>
      <sheetName val="Resumo_por_P4"/>
      <sheetName val="honda_yamaha3"/>
      <sheetName val="RATBOT9R_XLS3"/>
      <sheetName val="BME_FBP05_GESPLAN3"/>
      <sheetName val="MR_GERENCIADO_MKT_YTD3"/>
      <sheetName val="Packaging_Cerv+Refri3"/>
      <sheetName val="Packaging_Cerv3"/>
      <sheetName val="Packaging_Inteira3"/>
      <sheetName val="Packaging_Lata_Cerv3"/>
      <sheetName val="Packaging_Long_Neck3"/>
      <sheetName val="Packaging_Chopp3"/>
      <sheetName val="Packaging_Refri3"/>
      <sheetName val="Packaging_Lata_Refri3"/>
      <sheetName val="Packaging_PET3"/>
      <sheetName val="Packaging_Meia3"/>
      <sheetName val="Packaging_Sopro3"/>
      <sheetName val="Índice_MALTE3"/>
      <sheetName val="Índice_H_M_3"/>
      <sheetName val="Índice_DIF13"/>
      <sheetName val="Índice_DIF23"/>
      <sheetName val="Índice_DIF33"/>
      <sheetName val="Índice_QUEBRA3"/>
      <sheetName val="Índice_LATA3"/>
      <sheetName val="Índice_LN3"/>
      <sheetName val="Índice_Emb3"/>
      <sheetName val="Índice_Açúcar3"/>
      <sheetName val="Índice_M_P__Refri3"/>
      <sheetName val="Índice_PET3"/>
      <sheetName val="Índice_Emb2_Refri3"/>
      <sheetName val="Índice_Emb3_Refri3"/>
      <sheetName val="Índice_Emb4_Refri3"/>
      <sheetName val="Índice_DIF1_Refri3"/>
      <sheetName val="Índice_DIF2_Refri3"/>
      <sheetName val="RGD_23"/>
      <sheetName val="RGD_CERVEJA3"/>
      <sheetName val="RGD_CERVEJA_23"/>
      <sheetName val="RGD_CERVEJA_INTEIRA3"/>
      <sheetName val="RGD_CERVEJA_LATA3"/>
      <sheetName val="RGD_CERVEJA_LN3"/>
      <sheetName val="RGD_CERVEJA_MEIA3"/>
      <sheetName val="RGD_CERVEJA_CHOPP3"/>
      <sheetName val="RGD_REFRI3"/>
      <sheetName val="RGD_REFRI_23"/>
      <sheetName val="RGD_RefB3"/>
      <sheetName val="RGD_RefB_PET13"/>
      <sheetName val="RGD_RefB_PET23"/>
      <sheetName val="RGD_RefB_LATA3"/>
      <sheetName val="RGD_RefB_MEIA3"/>
      <sheetName val="RGD_RefB_PTM3"/>
      <sheetName val="RGD_PEPSI3"/>
      <sheetName val="RGD_PEPSI_PET23"/>
      <sheetName val="RGD_PEPSI_LATA3"/>
      <sheetName val="rating_3"/>
      <sheetName val="capa_ppfev13"/>
      <sheetName val="cro_(2)13"/>
      <sheetName val="capa_maes13"/>
      <sheetName val="cro_maes_13"/>
      <sheetName val="od_maes13"/>
      <sheetName val="rd_maes13"/>
      <sheetName val="capa_nam13"/>
      <sheetName val="cro_namo13"/>
      <sheetName val="od_namo13"/>
      <sheetName val="rd_namo13"/>
      <sheetName val="pp_ago13"/>
      <sheetName val="cro_pp_ago13"/>
      <sheetName val="tv_pp_ago13"/>
      <sheetName val="rd_pp_ago13"/>
      <sheetName val="Budget_Coca-Cola9"/>
      <sheetName val="Ficha_Técnica13"/>
      <sheetName val="P&amp;L_R$_8"/>
      <sheetName val="VICTEL_($R)11"/>
      <sheetName val="Integração_-_Earned_Value8"/>
      <sheetName val="DET_@_ACT8"/>
      <sheetName val="DIAP,COTON_988"/>
      <sheetName val="BABY_TOIL_988"/>
      <sheetName val="RD_INT_1ª8"/>
      <sheetName val="Região_Sul8"/>
      <sheetName val="Bar_Rel8"/>
      <sheetName val="Lista_de_valores11"/>
      <sheetName val="DESCRICAO__PACOTES11"/>
      <sheetName val="PRC-TV_(0)8"/>
      <sheetName val="Est_REV_8"/>
      <sheetName val="cro2001_xls8"/>
      <sheetName val="3_1_Q8"/>
      <sheetName val="TAB_Daten8"/>
      <sheetName val="Base_SAP8"/>
      <sheetName val="ABC_-_YTD7"/>
      <sheetName val="Validation_Tables7"/>
      <sheetName val="TVE_17"/>
      <sheetName val="NEW_AD_SP7"/>
      <sheetName val="DB_Actual_Unid7"/>
      <sheetName val="MDA_Input7"/>
      <sheetName val="tva_20006"/>
      <sheetName val="infos_pesquisa_COPA5"/>
      <sheetName val="Out_20185"/>
      <sheetName val="Lista_de_meios_e_veiculos4"/>
      <sheetName val="Custo_02_Visitas4"/>
      <sheetName val="Total_Franquias6"/>
      <sheetName val="Resumo_por_P5"/>
      <sheetName val="honda_yamaha4"/>
      <sheetName val="RATBOT9R_XLS4"/>
      <sheetName val="BME_FBP05_GESPLAN4"/>
      <sheetName val="MR_GERENCIADO_MKT_YTD4"/>
      <sheetName val="Packaging_Cerv+Refri4"/>
      <sheetName val="Packaging_Cerv4"/>
      <sheetName val="Packaging_Inteira4"/>
      <sheetName val="Packaging_Lata_Cerv4"/>
      <sheetName val="Packaging_Long_Neck4"/>
      <sheetName val="Packaging_Chopp4"/>
      <sheetName val="Packaging_Refri4"/>
      <sheetName val="Packaging_Lata_Refri4"/>
      <sheetName val="Packaging_PET4"/>
      <sheetName val="Packaging_Meia4"/>
      <sheetName val="Packaging_Sopro4"/>
      <sheetName val="Índice_MALTE4"/>
      <sheetName val="Índice_H_M_4"/>
      <sheetName val="Índice_DIF14"/>
      <sheetName val="Índice_DIF24"/>
      <sheetName val="Índice_DIF34"/>
      <sheetName val="Índice_QUEBRA4"/>
      <sheetName val="Índice_LATA4"/>
      <sheetName val="Índice_LN4"/>
      <sheetName val="Índice_Emb4"/>
      <sheetName val="Índice_Açúcar4"/>
      <sheetName val="Índice_M_P__Refri4"/>
      <sheetName val="Índice_PET4"/>
      <sheetName val="Índice_Emb2_Refri4"/>
      <sheetName val="Índice_Emb3_Refri4"/>
      <sheetName val="Índice_Emb4_Refri4"/>
      <sheetName val="Índice_DIF1_Refri4"/>
      <sheetName val="Índice_DIF2_Refri4"/>
      <sheetName val="RGD_24"/>
      <sheetName val="RGD_CERVEJA4"/>
      <sheetName val="RGD_CERVEJA_24"/>
      <sheetName val="RGD_CERVEJA_INTEIRA4"/>
      <sheetName val="RGD_CERVEJA_LATA4"/>
      <sheetName val="RGD_CERVEJA_LN4"/>
      <sheetName val="RGD_CERVEJA_MEIA4"/>
      <sheetName val="RGD_CERVEJA_CHOPP4"/>
      <sheetName val="RGD_REFRI4"/>
      <sheetName val="RGD_REFRI_24"/>
      <sheetName val="RGD_RefB4"/>
      <sheetName val="RGD_RefB_PET14"/>
      <sheetName val="RGD_RefB_PET24"/>
      <sheetName val="RGD_RefB_LATA4"/>
      <sheetName val="RGD_RefB_MEIA4"/>
      <sheetName val="RGD_RefB_PTM4"/>
      <sheetName val="RGD_PEPSI4"/>
      <sheetName val="RGD_PEPSI_PET24"/>
      <sheetName val="RGD_PEPSI_LATA4"/>
      <sheetName val="rating_4"/>
      <sheetName val="OBS"/>
      <sheetName val="IVC JR - TIRAGEM - Jan 2005"/>
      <sheetName val="Interdit"/>
      <sheetName val="PPTO"/>
      <sheetName val="capa_ppfev14"/>
      <sheetName val="cro_(2)14"/>
      <sheetName val="capa_maes14"/>
      <sheetName val="cro_maes_14"/>
      <sheetName val="od_maes14"/>
      <sheetName val="rd_maes14"/>
      <sheetName val="capa_nam14"/>
      <sheetName val="cro_namo14"/>
      <sheetName val="od_namo14"/>
      <sheetName val="rd_namo14"/>
      <sheetName val="pp_ago14"/>
      <sheetName val="cro_pp_ago14"/>
      <sheetName val="tv_pp_ago14"/>
      <sheetName val="rd_pp_ago14"/>
      <sheetName val="Ficha_Técnica14"/>
      <sheetName val="Budget_Coca-Cola10"/>
      <sheetName val="P&amp;L_R$_9"/>
      <sheetName val="VICTEL_($R)12"/>
      <sheetName val="Integração_-_Earned_Value9"/>
      <sheetName val="DET_@_ACT9"/>
      <sheetName val="RD_INT_1ª9"/>
      <sheetName val="DIAP,COTON_989"/>
      <sheetName val="BABY_TOIL_989"/>
      <sheetName val="Região_Sul9"/>
      <sheetName val="Bar_Rel9"/>
      <sheetName val="Lista_de_valores12"/>
      <sheetName val="DESCRICAO__PACOTES12"/>
      <sheetName val="Est_REV_9"/>
      <sheetName val="cro2001_xls9"/>
      <sheetName val="3_1_Q9"/>
      <sheetName val="PRC-TV_(0)9"/>
      <sheetName val="TAB_Daten9"/>
      <sheetName val="ABC_-_YTD8"/>
      <sheetName val="Base_SAP9"/>
      <sheetName val="MDA_Input8"/>
      <sheetName val="NEW_AD_SP8"/>
      <sheetName val="DB_Actual_Unid8"/>
      <sheetName val="Validation_Tables8"/>
      <sheetName val="TVE_18"/>
      <sheetName val="tva_20007"/>
      <sheetName val="infos_pesquisa_COPA6"/>
      <sheetName val="Out_20186"/>
      <sheetName val="Lista_de_meios_e_veiculos5"/>
      <sheetName val="Custo_02_Visitas5"/>
      <sheetName val="Total_Franquias7"/>
      <sheetName val="Resumo_por_P6"/>
      <sheetName val="honda_yamaha5"/>
      <sheetName val="RATBOT9R_XLS5"/>
      <sheetName val="BME_FBP05_GESPLAN5"/>
      <sheetName val="MR_GERENCIADO_MKT_YTD5"/>
      <sheetName val="Packaging_Cerv+Refri5"/>
      <sheetName val="Packaging_Cerv5"/>
      <sheetName val="Packaging_Inteira5"/>
      <sheetName val="Packaging_Lata_Cerv5"/>
      <sheetName val="Packaging_Long_Neck5"/>
      <sheetName val="Packaging_Chopp5"/>
      <sheetName val="Packaging_Refri5"/>
      <sheetName val="Packaging_Lata_Refri5"/>
      <sheetName val="Packaging_PET5"/>
      <sheetName val="Packaging_Meia5"/>
      <sheetName val="Packaging_Sopro5"/>
      <sheetName val="Índice_MALTE5"/>
      <sheetName val="Índice_H_M_5"/>
      <sheetName val="Índice_DIF15"/>
      <sheetName val="Índice_DIF25"/>
      <sheetName val="Índice_DIF35"/>
      <sheetName val="Índice_QUEBRA5"/>
      <sheetName val="Índice_LATA5"/>
      <sheetName val="Índice_LN5"/>
      <sheetName val="Índice_Emb5"/>
      <sheetName val="Índice_Açúcar5"/>
      <sheetName val="Índice_M_P__Refri5"/>
      <sheetName val="Índice_PET5"/>
      <sheetName val="Índice_Emb2_Refri5"/>
      <sheetName val="Índice_Emb3_Refri5"/>
      <sheetName val="Índice_Emb4_Refri5"/>
      <sheetName val="Índice_DIF1_Refri5"/>
      <sheetName val="Índice_DIF2_Refri5"/>
      <sheetName val="RGD_25"/>
      <sheetName val="RGD_CERVEJA5"/>
      <sheetName val="RGD_CERVEJA_25"/>
      <sheetName val="RGD_CERVEJA_INTEIRA5"/>
      <sheetName val="RGD_CERVEJA_LATA5"/>
      <sheetName val="RGD_CERVEJA_LN5"/>
      <sheetName val="RGD_CERVEJA_MEIA5"/>
      <sheetName val="RGD_CERVEJA_CHOPP5"/>
      <sheetName val="RGD_REFRI5"/>
      <sheetName val="RGD_REFRI_25"/>
      <sheetName val="RGD_RefB5"/>
      <sheetName val="RGD_RefB_PET15"/>
      <sheetName val="RGD_RefB_PET25"/>
      <sheetName val="RGD_RefB_LATA5"/>
      <sheetName val="RGD_RefB_MEIA5"/>
      <sheetName val="RGD_RefB_PTM5"/>
      <sheetName val="RGD_PEPSI5"/>
      <sheetName val="RGD_PEPSI_PET25"/>
      <sheetName val="RGD_PEPSI_LATA5"/>
      <sheetName val="rating_5"/>
      <sheetName val="IVC_JR_-_TIRAGEM_-_Jan_2005"/>
      <sheetName val="1.2.1 OM"/>
      <sheetName val="NTSA_2001_2002"/>
      <sheetName val="NTSA_MARCH_2002"/>
      <sheetName val=" AUGUST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 refreshError="1"/>
      <sheetData sheetId="100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  <sheetName val="Resumo_Cobertura"/>
      <sheetName val="FLOWCHART-02"/>
      <sheetName val="Tabela Esporte Interativo"/>
      <sheetName val="dHora"/>
      <sheetName val="Tabela_Esporte_Interativo"/>
      <sheetName val="Plano_de_Mídia"/>
      <sheetName val="Avaliação_2011"/>
      <sheetName val="RD_INT_1ª"/>
      <sheetName val="Ficha_Técnica6"/>
      <sheetName val="NEWS_PREV1"/>
      <sheetName val="Budget_Coca-Cola5"/>
      <sheetName val="Região_Sul1"/>
      <sheetName val="Ficha_T閏nica4"/>
      <sheetName val="DET_@_ACT4"/>
      <sheetName val="Est_REV_4"/>
      <sheetName val="Custo_Variável4"/>
      <sheetName val="Bar_Rel1"/>
      <sheetName val="Data_Dump1"/>
      <sheetName val="PIVOT_Brand_Allocation1"/>
      <sheetName val="Budget_Coca_Cola1"/>
      <sheetName val="FLOPR19C_XLS1"/>
      <sheetName val="VICTEL_($R)1"/>
      <sheetName val="Tabela_Esporte_Interativo1"/>
      <sheetName val="PRC-TV_(0)1"/>
      <sheetName val="Plano_de_Mídia1"/>
      <sheetName val="Avaliação_20111"/>
      <sheetName val="RD_INT_1ª1"/>
      <sheetName val="Ficha_Técnica8"/>
      <sheetName val="NEWS_PREV3"/>
      <sheetName val="Budget_Coca-Cola7"/>
      <sheetName val="Região_Sul3"/>
      <sheetName val="Ficha_T閏nica6"/>
      <sheetName val="DET_@_ACT6"/>
      <sheetName val="Est_REV_6"/>
      <sheetName val="Custo_Variável6"/>
      <sheetName val="Bar_Rel3"/>
      <sheetName val="Data_Dump3"/>
      <sheetName val="PIVOT_Brand_Allocation3"/>
      <sheetName val="Budget_Coca_Cola3"/>
      <sheetName val="FLOPR19C_XLS3"/>
      <sheetName val="VICTEL_($R)3"/>
      <sheetName val="Tabela_Esporte_Interativo3"/>
      <sheetName val="PRC-TV_(0)3"/>
      <sheetName val="Plano_de_Mídia3"/>
      <sheetName val="Avaliação_20113"/>
      <sheetName val="RD_INT_1ª3"/>
      <sheetName val="Ficha_Técnica7"/>
      <sheetName val="NEWS_PREV2"/>
      <sheetName val="Budget_Coca-Cola6"/>
      <sheetName val="Região_Sul2"/>
      <sheetName val="Ficha_T閏nica5"/>
      <sheetName val="DET_@_ACT5"/>
      <sheetName val="Est_REV_5"/>
      <sheetName val="Custo_Variável5"/>
      <sheetName val="Bar_Rel2"/>
      <sheetName val="Data_Dump2"/>
      <sheetName val="PIVOT_Brand_Allocation2"/>
      <sheetName val="Budget_Coca_Cola2"/>
      <sheetName val="FLOPR19C_XLS2"/>
      <sheetName val="VICTEL_($R)2"/>
      <sheetName val="Tabela_Esporte_Interativo2"/>
      <sheetName val="PRC-TV_(0)2"/>
      <sheetName val="Plano_de_Mídia2"/>
      <sheetName val="Avaliação_20112"/>
      <sheetName val="RD_INT_1ª2"/>
      <sheetName val="Ficha_Técnica9"/>
      <sheetName val="NEWS_PREV4"/>
      <sheetName val="Budget_Coca-Cola8"/>
      <sheetName val="Região_Sul4"/>
      <sheetName val="Ficha_T閏nica7"/>
      <sheetName val="DET_@_ACT7"/>
      <sheetName val="Est_REV_7"/>
      <sheetName val="Custo_Variável7"/>
      <sheetName val="Bar_Rel4"/>
      <sheetName val="Data_Dump4"/>
      <sheetName val="PIVOT_Brand_Allocation4"/>
      <sheetName val="Budget_Coca_Cola4"/>
      <sheetName val="FLOPR19C_XLS4"/>
      <sheetName val="VICTEL_($R)4"/>
      <sheetName val="Tabela_Esporte_Interativo4"/>
      <sheetName val="PRC-TV_(0)4"/>
      <sheetName val="Plano_de_Mídia4"/>
      <sheetName val="Avaliação_20114"/>
      <sheetName val="RD_INT_1ª4"/>
      <sheetName val="Ficha_Técnica10"/>
      <sheetName val="NEWS_PREV5"/>
      <sheetName val="Budget_Coca-Cola9"/>
      <sheetName val="Região_Sul5"/>
      <sheetName val="Ficha_T閏nica8"/>
      <sheetName val="DET_@_ACT8"/>
      <sheetName val="Est_REV_8"/>
      <sheetName val="Custo_Variável8"/>
      <sheetName val="Bar_Rel5"/>
      <sheetName val="Data_Dump5"/>
      <sheetName val="PIVOT_Brand_Allocation5"/>
      <sheetName val="Budget_Coca_Cola5"/>
      <sheetName val="FLOPR19C_XLS5"/>
      <sheetName val="VICTEL_($R)5"/>
      <sheetName val="Tabela_Esporte_Interativo5"/>
      <sheetName val="PRC-TV_(0)5"/>
      <sheetName val="Plano_de_Mídia5"/>
      <sheetName val="Avaliação_20115"/>
      <sheetName val="RD_INT_1ª5"/>
      <sheetName val="Ficha_Técnica11"/>
      <sheetName val="NEWS_PREV6"/>
      <sheetName val="Budget_Coca-Cola10"/>
      <sheetName val="Região_Sul6"/>
      <sheetName val="Ficha_T閏nica9"/>
      <sheetName val="DET_@_ACT9"/>
      <sheetName val="Est_REV_9"/>
      <sheetName val="Custo_Variável9"/>
      <sheetName val="Bar_Rel6"/>
      <sheetName val="Data_Dump6"/>
      <sheetName val="PIVOT_Brand_Allocation6"/>
      <sheetName val="Budget_Coca_Cola6"/>
      <sheetName val="FLOPR19C_XLS6"/>
      <sheetName val="VICTEL_($R)6"/>
      <sheetName val="Tabela_Esporte_Interativo6"/>
      <sheetName val="PRC-TV_(0)6"/>
      <sheetName val="Plano_de_Mídia6"/>
      <sheetName val="Avaliação_20116"/>
      <sheetName val="RD_INT_1ª6"/>
      <sheetName val="calendario"/>
      <sheetName val="Main"/>
      <sheetName val="BL4"/>
      <sheetName val="Base de cálculo F1"/>
      <sheetName val="Internet"/>
      <sheetName val="TAB.Daten"/>
      <sheetName val="razão 03mar"/>
      <sheetName val="R$"/>
      <sheetName val="Master"/>
      <sheetName val="SF Buysheet Snapshot"/>
      <sheetName val=" oibda"/>
      <sheetName val="Ficha_Técnica12"/>
      <sheetName val="Ficha_T閏nica10"/>
      <sheetName val="DET_@_ACT10"/>
      <sheetName val="Est_REV_10"/>
      <sheetName val="Budget_Coca-Cola11"/>
      <sheetName val="Custo_Variável10"/>
      <sheetName val="Bar_Rel7"/>
      <sheetName val="Data_Dump7"/>
      <sheetName val="Budget_Coca_Cola7"/>
      <sheetName val="Região_Sul7"/>
      <sheetName val="PIVOT_Brand_Allocation7"/>
      <sheetName val="VICTEL_($R)7"/>
      <sheetName val="NEWS_PREV7"/>
      <sheetName val="PRC-TV_(0)7"/>
      <sheetName val="FLOPR19C_XLS7"/>
      <sheetName val="Plano_de_Mídia7"/>
      <sheetName val="Tabela_Esporte_Interativo7"/>
      <sheetName val="Avaliação_20117"/>
      <sheetName val="RD_INT_1ª7"/>
      <sheetName val="Base_de_cálculo_F1"/>
      <sheetName val="TAB_Daten"/>
      <sheetName val="razão_03mar"/>
      <sheetName val="SF_Buysheet_Snapshot"/>
      <sheetName val="_oibda"/>
      <sheetName val="Exh5_1"/>
      <sheetName val="Ficha_Técnica13"/>
      <sheetName val="Ficha_T閏nica11"/>
      <sheetName val="DET_@_ACT11"/>
      <sheetName val="Est_REV_11"/>
      <sheetName val="Budget_Coca-Cola12"/>
      <sheetName val="Custo_Variável11"/>
      <sheetName val="Bar_Rel8"/>
      <sheetName val="Data_Dump8"/>
      <sheetName val="Budget_Coca_Cola8"/>
      <sheetName val="Região_Sul8"/>
      <sheetName val="PIVOT_Brand_Allocation8"/>
      <sheetName val="VICTEL_($R)8"/>
      <sheetName val="NEWS_PREV8"/>
      <sheetName val="PRC-TV_(0)8"/>
      <sheetName val="FLOPR19C_XLS8"/>
      <sheetName val="Plano_de_Mídia8"/>
      <sheetName val="Tabela_Esporte_Interativo8"/>
      <sheetName val="Avaliação_20118"/>
      <sheetName val="RD_INT_1ª8"/>
      <sheetName val="Base_de_cálculo_F11"/>
      <sheetName val="TAB_Daten1"/>
      <sheetName val="razão_03mar1"/>
      <sheetName val="SF_Buysheet_Snapshot1"/>
      <sheetName val="_oibda1"/>
      <sheetName val="Ficha_Técnica14"/>
      <sheetName val="Ficha_T閏nica12"/>
      <sheetName val="DET_@_ACT12"/>
      <sheetName val="Est_REV_12"/>
      <sheetName val="Budget_Coca-Cola13"/>
      <sheetName val="Custo_Variável12"/>
      <sheetName val="Bar_Rel9"/>
      <sheetName val="Data_Dump9"/>
      <sheetName val="Budget_Coca_Cola9"/>
      <sheetName val="Região_Sul9"/>
      <sheetName val="PIVOT_Brand_Allocation9"/>
      <sheetName val="VICTEL_($R)9"/>
      <sheetName val="NEWS_PREV9"/>
      <sheetName val="PRC-TV_(0)9"/>
      <sheetName val="FLOPR19C_XLS9"/>
      <sheetName val="Plano_de_Mídia9"/>
      <sheetName val="Tabela_Esporte_Interativo9"/>
      <sheetName val="Avaliação_20119"/>
      <sheetName val="RD_INT_1ª9"/>
      <sheetName val="Base_de_cálculo_F12"/>
      <sheetName val="TAB_Daten2"/>
      <sheetName val="razão_03mar2"/>
      <sheetName val="SF_Buysheet_Snapshot2"/>
      <sheetName val="_oibda2"/>
      <sheetName val="Ficha_Técnica15"/>
      <sheetName val="Ficha_T閏nica13"/>
      <sheetName val="DET_@_ACT13"/>
      <sheetName val="Est_REV_13"/>
      <sheetName val="Budget_Coca-Cola14"/>
      <sheetName val="Custo_Variável13"/>
      <sheetName val="Bar_Rel10"/>
      <sheetName val="Data_Dump10"/>
      <sheetName val="Budget_Coca_Cola10"/>
      <sheetName val="Região_Sul10"/>
      <sheetName val="PIVOT_Brand_Allocation10"/>
      <sheetName val="VICTEL_($R)10"/>
      <sheetName val="NEWS_PREV10"/>
      <sheetName val="PRC-TV_(0)10"/>
      <sheetName val="FLOPR19C_XLS10"/>
      <sheetName val="Plano_de_Mídia10"/>
      <sheetName val="Tabela_Esporte_Interativo10"/>
      <sheetName val="Avaliação_201110"/>
      <sheetName val="RD_INT_1ª10"/>
      <sheetName val="Base_de_cálculo_F13"/>
      <sheetName val="TAB_Daten3"/>
      <sheetName val="razão_03mar3"/>
      <sheetName val="SF_Buysheet_Snapshot3"/>
      <sheetName val="_oibda3"/>
      <sheetName val="Ficha_Técnica16"/>
      <sheetName val="Ficha_T閏nica14"/>
      <sheetName val="DET_@_ACT14"/>
      <sheetName val="Est_REV_14"/>
      <sheetName val="Budget_Coca-Cola15"/>
      <sheetName val="Custo_Variável14"/>
      <sheetName val="NEWS_PREV11"/>
      <sheetName val="Região_Sul11"/>
      <sheetName val="Bar_Rel11"/>
      <sheetName val="Data_Dump11"/>
      <sheetName val="PIVOT_Brand_Allocation11"/>
      <sheetName val="Budget_Coca_Cola11"/>
      <sheetName val="FLOPR19C_XLS11"/>
      <sheetName val="VICTEL_($R)11"/>
      <sheetName val="Tabela_Esporte_Interativo11"/>
      <sheetName val="PRC-TV_(0)11"/>
      <sheetName val="Plano_de_Mídia11"/>
      <sheetName val="Avaliação_201111"/>
      <sheetName val="RD_INT_1ª11"/>
      <sheetName val="Base_de_cálculo_F14"/>
      <sheetName val="TAB_Daten4"/>
      <sheetName val="razão_03mar4"/>
      <sheetName val="SF_Buysheet_Snapshot4"/>
      <sheetName val="_oibda4"/>
      <sheetName val="Control"/>
      <sheetName val="SIG_LANGUE"/>
      <sheetName val="QUADROS APRESENTAÇÃO"/>
      <sheetName val="Ficha_Técnica17"/>
      <sheetName val="Ficha_T閏nica15"/>
      <sheetName val="DET_@_ACT15"/>
      <sheetName val="Est_REV_15"/>
      <sheetName val="Budget_Coca-Cola16"/>
      <sheetName val="Custo_Variável15"/>
      <sheetName val="NEWS_PREV12"/>
      <sheetName val="Região_Sul12"/>
      <sheetName val="Bar_Rel12"/>
      <sheetName val="Data_Dump12"/>
      <sheetName val="PIVOT_Brand_Allocation12"/>
      <sheetName val="Budget_Coca_Cola12"/>
      <sheetName val="FLOPR19C_XLS12"/>
      <sheetName val="VICTEL_($R)12"/>
      <sheetName val="Tabela_Esporte_Interativo12"/>
      <sheetName val="PRC-TV_(0)12"/>
      <sheetName val="Plano_de_Mídia12"/>
      <sheetName val="Avaliação_201112"/>
      <sheetName val="RD_INT_1ª12"/>
      <sheetName val="Base_de_cálculo_F15"/>
      <sheetName val="TAB_Daten5"/>
      <sheetName val="razão_03mar5"/>
      <sheetName val="SF_Buysheet_Snapshot5"/>
      <sheetName val="_oibda5"/>
      <sheetName val="Ficha_Técnica18"/>
      <sheetName val="Ficha_T閏nica16"/>
      <sheetName val="DET_@_ACT16"/>
      <sheetName val="Est_REV_16"/>
      <sheetName val="Budget_Coca-Cola17"/>
      <sheetName val="Custo_Variável16"/>
      <sheetName val="NEWS_PREV13"/>
      <sheetName val="Região_Sul13"/>
      <sheetName val="Bar_Rel13"/>
      <sheetName val="Data_Dump13"/>
      <sheetName val="PIVOT_Brand_Allocation13"/>
      <sheetName val="Budget_Coca_Cola13"/>
      <sheetName val="FLOPR19C_XLS13"/>
      <sheetName val="VICTEL_($R)13"/>
      <sheetName val="Tabela_Esporte_Interativo13"/>
      <sheetName val="PRC-TV_(0)13"/>
      <sheetName val="Plano_de_Mídia13"/>
      <sheetName val="Avaliação_201113"/>
      <sheetName val="RD_INT_1ª13"/>
      <sheetName val="Base_de_cálculo_F16"/>
      <sheetName val="TAB_Daten6"/>
      <sheetName val="razão_03mar6"/>
      <sheetName val="SF_Buysheet_Snapshot6"/>
      <sheetName val="_oibda6"/>
      <sheetName val="Ficha_Técnica19"/>
      <sheetName val="Ficha_T閏nica17"/>
      <sheetName val="DET_@_ACT17"/>
      <sheetName val="Est_REV_17"/>
      <sheetName val="Budget_Coca-Cola18"/>
      <sheetName val="Custo_Variável17"/>
      <sheetName val="NEWS_PREV14"/>
      <sheetName val="Região_Sul14"/>
      <sheetName val="Bar_Rel14"/>
      <sheetName val="Data_Dump14"/>
      <sheetName val="PIVOT_Brand_Allocation14"/>
      <sheetName val="Budget_Coca_Cola14"/>
      <sheetName val="FLOPR19C_XLS14"/>
      <sheetName val="VICTEL_($R)14"/>
      <sheetName val="Tabela_Esporte_Interativo14"/>
      <sheetName val="PRC-TV_(0)14"/>
      <sheetName val="Plano_de_Mídia14"/>
      <sheetName val="Avaliação_201114"/>
      <sheetName val="RD_INT_1ª14"/>
      <sheetName val="Base_de_cálculo_F17"/>
      <sheetName val="TAB_Daten7"/>
      <sheetName val="razão_03mar7"/>
      <sheetName val="SF_Buysheet_Snapshot7"/>
      <sheetName val="_oibda7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2">
          <cell r="A12" t="str">
            <v>ALTAMIRA</v>
          </cell>
        </row>
      </sheetData>
      <sheetData sheetId="35">
        <row r="12">
          <cell r="A12" t="str">
            <v>ALTAMIRA</v>
          </cell>
        </row>
      </sheetData>
      <sheetData sheetId="36">
        <row r="12">
          <cell r="A12" t="str">
            <v>ALTAMIRA</v>
          </cell>
        </row>
      </sheetData>
      <sheetData sheetId="37"/>
      <sheetData sheetId="38">
        <row r="12">
          <cell r="A12" t="str">
            <v>ALTAMIRA</v>
          </cell>
        </row>
      </sheetData>
      <sheetData sheetId="39">
        <row r="12">
          <cell r="A12" t="str">
            <v>ALTAMIRA</v>
          </cell>
        </row>
      </sheetData>
      <sheetData sheetId="40">
        <row r="12">
          <cell r="A12" t="str">
            <v>ALTAMIRA</v>
          </cell>
        </row>
      </sheetData>
      <sheetData sheetId="41">
        <row r="12">
          <cell r="A12" t="str">
            <v>ALTAMIRA</v>
          </cell>
        </row>
      </sheetData>
      <sheetData sheetId="42">
        <row r="12">
          <cell r="A12" t="str">
            <v>ALTAMIRA</v>
          </cell>
        </row>
      </sheetData>
      <sheetData sheetId="43">
        <row r="12">
          <cell r="A12" t="str">
            <v>ALTAMIRA</v>
          </cell>
        </row>
      </sheetData>
      <sheetData sheetId="44">
        <row r="12">
          <cell r="A12" t="str">
            <v>ALTAMIRA</v>
          </cell>
        </row>
      </sheetData>
      <sheetData sheetId="45">
        <row r="12">
          <cell r="A12" t="str">
            <v>ALTAMIRA</v>
          </cell>
        </row>
      </sheetData>
      <sheetData sheetId="46">
        <row r="12">
          <cell r="A12" t="str">
            <v>ALTAMIRA</v>
          </cell>
        </row>
      </sheetData>
      <sheetData sheetId="47">
        <row r="12">
          <cell r="A12" t="str">
            <v>ALTAMIRA</v>
          </cell>
        </row>
      </sheetData>
      <sheetData sheetId="48">
        <row r="12">
          <cell r="A12" t="str">
            <v>ALTAMIRA</v>
          </cell>
        </row>
      </sheetData>
      <sheetData sheetId="49">
        <row r="12">
          <cell r="A12" t="str">
            <v>ALTAMIRA</v>
          </cell>
        </row>
      </sheetData>
      <sheetData sheetId="50">
        <row r="12">
          <cell r="A12" t="str">
            <v>ALTAMIRA</v>
          </cell>
        </row>
      </sheetData>
      <sheetData sheetId="51">
        <row r="12">
          <cell r="A12" t="str">
            <v>ALTAMIRA</v>
          </cell>
        </row>
      </sheetData>
      <sheetData sheetId="52">
        <row r="12">
          <cell r="A12" t="str">
            <v>ALTAMIRA</v>
          </cell>
        </row>
      </sheetData>
      <sheetData sheetId="53">
        <row r="12">
          <cell r="A12" t="str">
            <v>ALTAMIRA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>
        <row r="12">
          <cell r="A12" t="str">
            <v>ALTAMIRA</v>
          </cell>
        </row>
      </sheetData>
      <sheetData sheetId="68">
        <row r="12">
          <cell r="A12" t="str">
            <v>ALTAMIRA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2">
          <cell r="A12" t="str">
            <v>ALTAMIRA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2">
          <cell r="A12" t="str">
            <v>ALTAMIRA</v>
          </cell>
        </row>
      </sheetData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>
        <row r="12">
          <cell r="A12" t="str">
            <v>ALTAMIRA</v>
          </cell>
        </row>
      </sheetData>
      <sheetData sheetId="109">
        <row r="12">
          <cell r="A12" t="str">
            <v>ALTAMIRA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12">
          <cell r="A12" t="str">
            <v>ALTAMIRA</v>
          </cell>
        </row>
      </sheetData>
      <sheetData sheetId="119">
        <row r="12">
          <cell r="A12" t="str">
            <v>ALTAMIRA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2">
          <cell r="A12" t="str">
            <v>ALTAMIRA</v>
          </cell>
        </row>
      </sheetData>
      <sheetData sheetId="128">
        <row r="12">
          <cell r="A12" t="str">
            <v>ALTAMIRA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12">
          <cell r="A12" t="str">
            <v>ALTAMIRA</v>
          </cell>
        </row>
      </sheetData>
      <sheetData sheetId="138">
        <row r="12">
          <cell r="A12" t="str">
            <v>ALTAMIRA</v>
          </cell>
        </row>
      </sheetData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12">
          <cell r="A12" t="str">
            <v>ALTAMIRA</v>
          </cell>
        </row>
      </sheetData>
      <sheetData sheetId="147">
        <row r="12">
          <cell r="A12" t="str">
            <v>ALTAMIRA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12">
          <cell r="A12" t="str">
            <v>ALTAMIRA</v>
          </cell>
        </row>
      </sheetData>
      <sheetData sheetId="157">
        <row r="12">
          <cell r="A12" t="str">
            <v>ALTAMIRA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2">
          <cell r="A12" t="str">
            <v>ALTAMIRA</v>
          </cell>
        </row>
      </sheetData>
      <sheetData sheetId="166">
        <row r="12">
          <cell r="A12" t="str">
            <v>ALTAMIRA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12">
          <cell r="A12" t="str">
            <v>ALTAMIRA</v>
          </cell>
        </row>
      </sheetData>
      <sheetData sheetId="176">
        <row r="12">
          <cell r="A12" t="str">
            <v>ALTAMIRA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12">
          <cell r="A12" t="str">
            <v>ALTAMIRA</v>
          </cell>
        </row>
      </sheetData>
      <sheetData sheetId="185">
        <row r="12">
          <cell r="A12" t="str">
            <v>ALTAMIRA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2">
          <cell r="A12" t="str">
            <v>ALTAMIRA</v>
          </cell>
        </row>
      </sheetData>
      <sheetData sheetId="195">
        <row r="12">
          <cell r="A12" t="str">
            <v>ALTAMIRA</v>
          </cell>
        </row>
      </sheetData>
      <sheetData sheetId="196">
        <row r="12">
          <cell r="A12" t="str">
            <v>ALTAMIRA</v>
          </cell>
        </row>
      </sheetData>
      <sheetData sheetId="197">
        <row r="12">
          <cell r="A12" t="str">
            <v>ALTAMIRA</v>
          </cell>
        </row>
      </sheetData>
      <sheetData sheetId="198">
        <row r="12">
          <cell r="A12" t="str">
            <v>ALTAMIRA</v>
          </cell>
        </row>
      </sheetData>
      <sheetData sheetId="199"/>
      <sheetData sheetId="200"/>
      <sheetData sheetId="201"/>
      <sheetData sheetId="202"/>
      <sheetData sheetId="203">
        <row r="12">
          <cell r="A12" t="str">
            <v>ALTAMIRA</v>
          </cell>
        </row>
      </sheetData>
      <sheetData sheetId="204">
        <row r="12">
          <cell r="A12" t="str">
            <v>ALTAMIRA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12">
          <cell r="A12" t="str">
            <v>ALTAMIRA</v>
          </cell>
        </row>
      </sheetData>
      <sheetData sheetId="214">
        <row r="12">
          <cell r="A12" t="str">
            <v>ALTAMIRA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>
        <row r="12">
          <cell r="A12" t="str">
            <v>ALTAMIRA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12">
          <cell r="A12" t="str">
            <v>ALTAMIRA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>
        <row r="12">
          <cell r="A12" t="str">
            <v>ALTAMIRA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2">
          <cell r="A12" t="str">
            <v>ALTAMIRA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2">
          <cell r="A12" t="str">
            <v>ALTAMIRA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2">
          <cell r="A12" t="str">
            <v>ALTAMIRA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2">
          <cell r="A12" t="str">
            <v>ALTAMIRA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>
        <row r="12">
          <cell r="A12" t="str">
            <v>ALTAMIRA</v>
          </cell>
        </row>
      </sheetData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>
        <row r="12">
          <cell r="A12" t="str">
            <v>ALTAMIRA</v>
          </cell>
        </row>
      </sheetData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12">
          <cell r="A12" t="str">
            <v>ALTAMIRA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>
        <row r="12">
          <cell r="A12" t="str">
            <v>ALTAMIRA</v>
          </cell>
        </row>
      </sheetData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>
        <row r="12">
          <cell r="A12" t="str">
            <v>ALTAMIRA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>
        <row r="12">
          <cell r="A12" t="str">
            <v>ALTAMIRA</v>
          </cell>
        </row>
      </sheetData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2">
          <cell r="A12" t="str">
            <v>ALTAMIRA</v>
          </cell>
        </row>
      </sheetData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12">
          <cell r="A12" t="str">
            <v>ALTAMIRA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12">
          <cell r="A12" t="str">
            <v>ALTAMIRA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  <sheetName val="\\RRPVHOA0501\Work\Documents an"/>
      <sheetName val="RESUMO POR VEÍCULO"/>
      <sheetName val="RECORD TV_MCD"/>
      <sheetName val="R7 MTP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Custo Variável"/>
      <sheetName val="Ficha Técnica"/>
      <sheetName val="TVE1 ca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_Users_edson_me_2"/>
      <sheetName val="[PT_MACro.xls]\Users\edson.melo"/>
      <sheetName val="[PT_MACro.xls]_Users_edson_m_21"/>
      <sheetName val="[PT_MACro.xls]_Users_edson_m_16"/>
      <sheetName val="[PT_MACro.xls]_Users_edson_me_3"/>
      <sheetName val="[PT_MACro.xls]_Users_edson_me_4"/>
      <sheetName val="[PT_MACro.xls]_Users_edson_me_5"/>
      <sheetName val="[PT_MACro.xls]_Users_edson_me_6"/>
      <sheetName val="[PT_MACro.xls]_Users_edson_m_15"/>
      <sheetName val="[PT_MACro.xls]_Users_edson_me_7"/>
      <sheetName val="[PT_MACro.xls]_Users_edson_me_8"/>
      <sheetName val="[PT_MACro.xls]_Users_edson_m_10"/>
      <sheetName val="[PT_MACro.xls]_Users_edson_me_9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8"/>
      <sheetName val="[PT_MACro.xls]_Users_edson_m_19"/>
      <sheetName val="[PT_MACro.xls]_Users_edson_m_20"/>
      <sheetName val="[PT_MACro.xls]_Users_edson_m_22"/>
      <sheetName val="[PT_MACro.xls]_Users_edson_m_24"/>
      <sheetName val="[PT_MACro.xls]_Users_edson_m_23"/>
      <sheetName val="[PT_MACro.xls]_Users_edson_m_29"/>
      <sheetName val="[PT_MACro.xls]_Users_edson_m_28"/>
      <sheetName val="[PT_MACro.xls]_Users_edson_m_25"/>
      <sheetName val="[PT_MACro.xls]_Users_edson_m_27"/>
      <sheetName val="[PT_MACro.xls]_Users_edson_m_26"/>
      <sheetName val="[PT_MACro.xls]_Users_edson_m_30"/>
      <sheetName val="[PT_MACro.xls]_Users_edson_m_31"/>
      <sheetName val="[PT_MACro.xls]_Users_edson_m_68"/>
      <sheetName val="[PT_MACro.xls]_Users_edson_m_35"/>
      <sheetName val="[PT_MACro.xls]_Users_edson_m_34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32"/>
      <sheetName val="[PT_MACro.xls]_Users_edson_m_33"/>
      <sheetName val="[PT_MACro.xls]_Users_edson_m_36"/>
      <sheetName val="[PT_MACro.xls]_Users_edson_m_39"/>
      <sheetName val="[PT_MACro.xls]_Users_edson_m_38"/>
      <sheetName val="[PT_MACro.xls]_Users_edson_m_37"/>
      <sheetName val="[PT_MACro.xls]_Users_edson_m_40"/>
      <sheetName val="[PT_MACro.xls]_Users_edson_m_41"/>
      <sheetName val="[PT_MACro.xls]_Users_edson_m_42"/>
      <sheetName val="[PT_MACro.xls]_Users_edson_m_64"/>
      <sheetName val="[PT_MACro.xls]_Users_edson_m_43"/>
      <sheetName val="[PT_MACro.xls]_Users_edson_m_55"/>
      <sheetName val="[PT_MACro.xls]_Users_edson_m_44"/>
      <sheetName val="[PT_MACro.xls]_Users_edson_m_49"/>
      <sheetName val="[PT_MACro.xls]_Users_edson_m_48"/>
      <sheetName val="[PT_MACro.xls]_Users_edson_m_45"/>
      <sheetName val="[PT_MACro.xls]_Users_edson_m_47"/>
      <sheetName val="[PT_MACro.xls]_Users_edson_m_46"/>
      <sheetName val="[PT_MACro.xls]_Users_edson_m_53"/>
      <sheetName val="[PT_MACro.xls]_Users_edson_m_50"/>
      <sheetName val="[PT_MACro.xls]_Users_edson_m_51"/>
      <sheetName val="[PT_MACro.xls]_Users_edson_m_52"/>
      <sheetName val="[PT_MACro.xls]_Users_edson_m_54"/>
      <sheetName val="[PT_MACro.xls]_Users_edson_m_63"/>
      <sheetName val="[PT_MACro.xls]_Users_edson_m_57"/>
      <sheetName val="[PT_MACro.xls]_Users_edson_m_56"/>
      <sheetName val="[PT_MACro.xls]_Users_edson_m_60"/>
      <sheetName val="[PT_MACro.xls]_Users_edson_m_59"/>
      <sheetName val="[PT_MACro.xls]_Users_edson_m_58"/>
      <sheetName val="[PT_MACro.xls]_Users_edson_m_61"/>
      <sheetName val="[PT_MACro.xls]_Users_edson_m_62"/>
      <sheetName val="[PT_MACro.xls]_Users_edson_m_67"/>
      <sheetName val="[PT_MACro.xls]_Users_edson_m_65"/>
      <sheetName val="[PT_MACro.xls]_Users_edson_m_66"/>
      <sheetName val="[PT_MACro.xls]_Users_edson_m_71"/>
      <sheetName val="[PT_MACro.xls]_Users_edson_m_70"/>
      <sheetName val="[PT_MACro.xls]_Users_edson_m_69"/>
      <sheetName val="[PT_MACro.xls]_Users_edson_m_77"/>
      <sheetName val="[PT_MACro.xls]_Users_edson_m_73"/>
      <sheetName val="[PT_MACro.xls]_Users_edson_m_72"/>
      <sheetName val="[PT_MACro.xls]_Users_edson_m_74"/>
      <sheetName val="[PT_MACro.xls]_Users_edson_m_75"/>
      <sheetName val="[PT_MACro.xls]_Users_edson_m_76"/>
      <sheetName val="[PT_MACro.xls]_Users_edson_m_78"/>
      <sheetName val="[PT_MACro.xls]_Users_edson_m_79"/>
      <sheetName val="[PT_MACro.xls]_Users_edson_m_80"/>
      <sheetName val="[PT_MACro.xls]_Users_edson_m_81"/>
      <sheetName val="[PT_MACro.xls]_Users_edson_m_82"/>
      <sheetName val="[PT_MACro.xls]_Users_edson_m_93"/>
      <sheetName val="[PT_MACro.xls]_Users_edson_m_83"/>
      <sheetName val="[PT_MACro.xls]_Users_edson_m_86"/>
      <sheetName val="[PT_MACro.xls]_Users_edson_m_84"/>
      <sheetName val="[PT_MACro.xls]_Users_edson_m_85"/>
      <sheetName val="[PT_MACro.xls]_Users_edson_m_87"/>
      <sheetName val="[PT_MACro.xls]_Users_edson_m_88"/>
      <sheetName val="[PT_MACro.xls]_Users_edson_m_90"/>
      <sheetName val="[PT_MACro.xls]_Users_edson_m_89"/>
      <sheetName val="[PT_MACro.xls]_Users_edson_m_91"/>
      <sheetName val="[PT_MACro.xls]_Users_edson_m_92"/>
      <sheetName val="[PT_MACro.xls]_Users_edson_m_95"/>
      <sheetName val="[PT_MACro.xls]_Users_edson_m_94"/>
      <sheetName val="[PT_MACro.xls]_Users_edson__162"/>
      <sheetName val="[PT_MACro.xls]_Users_edson__106"/>
      <sheetName val="[PT_MACro.xls]_Users_edson_m_96"/>
      <sheetName val="[PT_MACro.xls]_Users_edson_m_97"/>
      <sheetName val="[PT_MACro.xls]_Users_edson_m_98"/>
      <sheetName val="[PT_MACro.xls]_Users_edson__100"/>
      <sheetName val="[PT_MACro.xls]_Users_edson_m_99"/>
      <sheetName val="[PT_MACro.xls]_Users_edson__102"/>
      <sheetName val="[PT_MACro.xls]_Users_edson__101"/>
      <sheetName val="[PT_MACro.xls]_Users_edson__104"/>
      <sheetName val="[PT_MACro.xls]_Users_edson__103"/>
      <sheetName val="[PT_MACro.xls]_Users_edson__105"/>
      <sheetName val="plamarc"/>
      <sheetName val="outdoor-projetos"/>
      <sheetName val="[PT_MACro.xls]_Users_edson__114"/>
      <sheetName val="[PT_MACro.xls]_Users_edson__108"/>
      <sheetName val="[PT_MACro.xls]_Users_edson__107"/>
      <sheetName val="[PT_MACro.xls]_Users_edson__111"/>
      <sheetName val="[PT_MACro.xls]_Users_edson__110"/>
      <sheetName val="[PT_MACro.xls]_Users_edson__109"/>
      <sheetName val="[PT_MACro.xls]_Users_edson__112"/>
      <sheetName val="[PT_MACro.xls]_Users_edson__113"/>
      <sheetName val="[PT_MACro.xls]_Users_edson__117"/>
      <sheetName val="[PT_MACro.xls]_Users_edson__115"/>
      <sheetName val="[PT_MACro.xls]_Users_edson__116"/>
      <sheetName val="[PT_MACro.xls]_Users_edson__118"/>
      <sheetName val="[PT_MACro.xls]_Users_edson__119"/>
      <sheetName val="[PT_MACro.xls]_Users_edson__120"/>
      <sheetName val="[PT_MACro.xls]_Users_edson__121"/>
      <sheetName val="[PT_MACro.xls]_Users_edson__123"/>
      <sheetName val="[PT_MACro.xls]_Users_edson__122"/>
      <sheetName val="[PT_MACro.xls]_Users_edson__134"/>
      <sheetName val="[PT_MACro.xls]_Users_edson__124"/>
      <sheetName val="[PT_MACro.xls]_Users_edson__125"/>
      <sheetName val="[PT_MACro.xls]_Users_edson__126"/>
      <sheetName val="[PT_MACro.xls]_Users_edson__127"/>
      <sheetName val="[PT_MACro.xls]_Users_edson__128"/>
      <sheetName val="[PT_MACro.xls]_Users_edson__129"/>
      <sheetName val="[PT_MACro.xls]_Users_edson__130"/>
      <sheetName val="[PT_MACro.xls]_Users_edson__131"/>
      <sheetName val="[PT_MACro.xls]_Users_edson__132"/>
      <sheetName val="[PT_MACro.xls]_Users_edson__133"/>
      <sheetName val="[PT_MACro.xls]_Users_edson__136"/>
      <sheetName val="[PT_MACro.xls]_Users_edson__135"/>
      <sheetName val="[PT_MACro.xls]_Users_edson__137"/>
      <sheetName val="[PT_MACro.xls]_Users_edson__140"/>
      <sheetName val="[PT_MACro.xls]_Users_edson__139"/>
      <sheetName val="[PT_MACro.xls]_Users_edson__138"/>
      <sheetName val="[PT_MACro.xls]_Users_edson__144"/>
      <sheetName val="[PT_MACro.xls]_Users_edson__141"/>
      <sheetName val="[PT_MACro.xls]_Users_edson__142"/>
      <sheetName val="[PT_MACro.xls]_Users_edson__143"/>
      <sheetName val="[PT_MACro.xls]_Users_edson__146"/>
      <sheetName val="[PT_MACro.xls]_Users_edson__145"/>
      <sheetName val="[PT_MACro.xls]_Users_edson__152"/>
      <sheetName val="[PT_MACro.xls]_Users_edson__147"/>
      <sheetName val="[PT_MACro.xls]_Users_edson__148"/>
      <sheetName val="[PT_MACro.xls]_Users_edson__149"/>
      <sheetName val="[PT_MACro.xls]_Users_edson__151"/>
      <sheetName val="[PT_MACro.xls]_Users_edson__150"/>
      <sheetName val="[PT_MACro.xls]_Users_edson__153"/>
      <sheetName val="[PT_MACro.xls]_Users_edson__160"/>
      <sheetName val="[PT_MACro.xls]_Users_edson__155"/>
      <sheetName val="[PT_MACro.xls]_Users_edson__154"/>
      <sheetName val="[PT_MACro.xls]_Users_edson__159"/>
      <sheetName val="[PT_MACro.xls]_Users_edson__156"/>
      <sheetName val="[PT_MACro.xls]_Users_edson__157"/>
      <sheetName val="[PT_MACro.xls]_Users_edson__158"/>
      <sheetName val="[PT_MACro.xls]_Users_edson__161"/>
      <sheetName val="[PT_MACro.xls]_Users_edson__185"/>
      <sheetName val="Tvsa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calendario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_Mantecorp_Institucional_Planos"/>
      <sheetName val="__SPLFPR16_Dados_C_Documents an"/>
      <sheetName val="2005"/>
      <sheetName val="rd"/>
      <sheetName val="plmm-r$"/>
      <sheetName val="TABELA DE PREÇOS"/>
      <sheetName val="Mengenabgleich"/>
      <sheetName val="[PT_MACro.xls]_Users_edson__165"/>
      <sheetName val="[PT_MACro.xls]_Users_edson__163"/>
      <sheetName val="[PT_MACro.xls]_Users_edson__164"/>
      <sheetName val="[PT_MACro.xls]_Users_edson__172"/>
      <sheetName val="[PT_MACro.xls]_Users_edson__166"/>
      <sheetName val="[PT_MACro.xls]_Users_edson__167"/>
      <sheetName val="[PT_MACro.xls]_Users_edson__169"/>
      <sheetName val="[PT_MACro.xls]_Users_edson__168"/>
      <sheetName val="[PT_MACro.xls]_Users_edson__170"/>
      <sheetName val="[PT_MACro.xls]_Users_edson__171"/>
      <sheetName val="[PT_MACro.xls]_Users_edson__175"/>
      <sheetName val="patrocinio_nacional_(2)5"/>
      <sheetName val="Exibidoras_(2)5"/>
      <sheetName val="Dados_BS-044"/>
      <sheetName val="P&amp;L_x_ICMes4"/>
      <sheetName val="PT_MACro_xls4"/>
      <sheetName val="\Documents_and_Settings\ehvero4"/>
      <sheetName val="Launch_and_Maintenance4"/>
      <sheetName val="외주현황_wq14"/>
      <sheetName val="\\SPLFPR16\Dados\C\Documents_a4"/>
      <sheetName val="[PT_MACro_xls]_Users_edson_m100"/>
      <sheetName val="[PT_MACro_xls]_Users_edson_m101"/>
      <sheetName val="[PT_MACro_xls]_Users_edson_me_1"/>
      <sheetName val="[PT_MACro_xls]_Users_edson_m102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[PT_MACro_xls]_Users_edson_m115"/>
      <sheetName val="[PT_MACro_xls]_Users_edson_m116"/>
      <sheetName val="[PT_MACro_xls]_Users_edson_m117"/>
      <sheetName val="[PT_MACro_xls]_Users_edson_m118"/>
      <sheetName val="[PT_MACro_xls]_Users_edson_m119"/>
      <sheetName val="[PT_MACro_xls]_Users_edson_m120"/>
      <sheetName val="[PT_MACro_xls]_Users_edson_m121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\Users\edson_mel1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[PT_MACro_xls]_Users_edson_m169"/>
      <sheetName val="[PT_MACro_xls]_Users_edson_m170"/>
      <sheetName val="[PT_MACro_xls]_Users_edson_m171"/>
      <sheetName val="[PT_MACro_xls]_Users_edson_m172"/>
      <sheetName val="[PT_MACro_xls]_Users_edson_m173"/>
      <sheetName val="[PT_MACro_xls]_Users_edson_m174"/>
      <sheetName val="[PT_MACro_xls]_Users_edson_m175"/>
      <sheetName val="[PT_MACro_xls]_Users_edson_m176"/>
      <sheetName val="__SPLFPR16_Dados_C_Documents_a1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_109"/>
      <sheetName val="[PT_MACro_xls]_Users_edson_m187"/>
      <sheetName val="[PT_MACro_xls]_Users_edson_m188"/>
      <sheetName val="[PT_MACro_xls]_Users_edson_m18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patrocinio_nacional_(2)4"/>
      <sheetName val="Exibidoras_(2)4"/>
      <sheetName val="Dados_BS-043"/>
      <sheetName val="P&amp;L_x_ICMes3"/>
      <sheetName val="PT_MACro_xls3"/>
      <sheetName val="\Documents_and_Settings\ehvero3"/>
      <sheetName val="Launch_and_Maintenance3"/>
      <sheetName val="외주현황_wq13"/>
      <sheetName val="\\SPLFPR16\Dados\C\Documents_a3"/>
      <sheetName val="[PT_MACro_xls]_Users_edson_m_41"/>
      <sheetName val="[PT_MACro_xls]_Users_edson_m_22"/>
      <sheetName val="[PT_MACro_xls]_Users_edson_me_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7"/>
      <sheetName val="[PT_MACro_xls]_Users_edson_m_46"/>
      <sheetName val="[PT_MACro_xls]_Users_edson_m_51"/>
      <sheetName val="[PT_MACro_xls]_Users_edson_m_48"/>
      <sheetName val="[PT_MACro_xls]_Users_edson_m_49"/>
      <sheetName val="[PT_MACro_xls]_Users_edson_m_50"/>
      <sheetName val="[PT_MACro_xls]_Users_edson_m_53"/>
      <sheetName val="[PT_MACro_xls]\Users\edson_melo"/>
      <sheetName val="[PT_MACro_xls]_Users_edson_m_52"/>
      <sheetName val="[PT_MACro_xls]_Users_edson_m_54"/>
      <sheetName val="[PT_MACro_xls]_Users_edson_m_55"/>
      <sheetName val="[PT_MACro_xls]_Users_edson_m_59"/>
      <sheetName val="[PT_MACro_xls]_Users_edson_m_56"/>
      <sheetName val="[PT_MACro_xls]_Users_edson_m_57"/>
      <sheetName val="[PT_MACro_xls]_Users_edson_m_58"/>
      <sheetName val="[PT_MACro_xls]_Users_edson_m_63"/>
      <sheetName val="[PT_MACro_xls]_Users_edson_m_60"/>
      <sheetName val="[PT_MACro_xls]_Users_edson_m_61"/>
      <sheetName val="[PT_MACro_xls]_Users_edson_m_62"/>
      <sheetName val="[PT_MACro_xls]_Users_edson_m_64"/>
      <sheetName val="[PT_MACro_xls]_Users_edson_m_65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8"/>
      <sheetName val="[PT_MACro_xls]_Users_edson_m_66"/>
      <sheetName val="[PT_MACro_xls]_Users_edson_m_67"/>
      <sheetName val="[PT_MACro_xls]_Users_edson_m_74"/>
      <sheetName val="[PT_MACro_xls]_Users_edson_m_72"/>
      <sheetName val="[PT_MACro_xls]_Users_edson_m_69"/>
      <sheetName val="[PT_MACro_xls]_Users_edson_m_70"/>
      <sheetName val="[PT_MACro_xls]_Users_edson_m_71"/>
      <sheetName val="[PT_MACro_xls]_Users_edson_m_73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80"/>
      <sheetName val="[PT_MACro_xls]_Users_edson_m_79"/>
      <sheetName val="[PT_MACro_xls]_Users_edson_m_81"/>
      <sheetName val="[PT_MACro_xls]_Users_edson_m_83"/>
      <sheetName val="[PT_MACro_xls]_Users_edson_m_82"/>
      <sheetName val="[PT_MACro_xls]_Users_edson_m_84"/>
      <sheetName val="[PT_MACro_xls]_Users_edson_m_85"/>
      <sheetName val="[PT_MACro_xls]_Users_edson_m_86"/>
      <sheetName val="__SPLFPR16_Dados_C_Documents_an"/>
      <sheetName val="[PT_MACro_xls]_Users_edson_m_88"/>
      <sheetName val="[PT_MACro_xls]_Users_edson_m_87"/>
      <sheetName val="[PT_MACro_xls]_Users_edson_m_89"/>
      <sheetName val="[PT_MACro_xls]_Users_edson_m_90"/>
      <sheetName val="[PT_MACro_xls]_Users_edson_m_91"/>
      <sheetName val="[PT_MACro_xls]_Users_edson_m_93"/>
      <sheetName val="[PT_MACro_xls]_Users_edson_m_92"/>
      <sheetName val="[PT_MACro_xls]_Users_edson_m_94"/>
      <sheetName val="[PT_MACro_xls]_Users_edson_m_95"/>
      <sheetName val="[PT_MACro_xls]_Users_edson_m_96"/>
      <sheetName val="[PT_MACro_xls]_Users_edson__101"/>
      <sheetName val="[PT_MACro_xls]_Users_edson_m_97"/>
      <sheetName val="[PT_MACro_xls]_Users_edson_m_98"/>
      <sheetName val="[PT_MACro_xls]_Users_edson_m_99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_xls]_Users_edson__119"/>
      <sheetName val="patrocinio_nacional_(2)6"/>
      <sheetName val="Exibidoras_(2)6"/>
      <sheetName val="Dados_BS-045"/>
      <sheetName val="P&amp;L_x_ICMes5"/>
      <sheetName val="PT_MACro_xls5"/>
      <sheetName val="\Documents_and_Settings\ehvero5"/>
      <sheetName val="Launch_and_Maintenance5"/>
      <sheetName val="외주현황_wq15"/>
      <sheetName val="\\SPLFPR16\Dados\C\Documents_a5"/>
      <sheetName val="[PT_MACro_xls]_Users_edson_m190"/>
      <sheetName val="[PT_MACro_xls]_Users_edson_m191"/>
      <sheetName val="[PT_MACro_xls]_Users_edson_me17"/>
      <sheetName val="[PT_MACro_xls]_Users_edson_m192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[PT_MACro_xls]_Users_edson_m223"/>
      <sheetName val="[PT_MACro_xls]_Users_edson_m224"/>
      <sheetName val="[PT_MACro_xls]_Users_edson_m225"/>
      <sheetName val="[PT_MACro_xls]_Users_edson_m226"/>
      <sheetName val="[PT_MACro_xls]_Users_edson_m227"/>
      <sheetName val="[PT_MACro_xls]_Users_edson_m228"/>
      <sheetName val="[PT_MACro_xls]_Users_edson_m229"/>
      <sheetName val="[PT_MACro_xls]_Users_edson_m230"/>
      <sheetName val="[PT_MACro_xls]_Users_edson_m231"/>
      <sheetName val="[PT_MACro_xls]_Users_edson_m232"/>
      <sheetName val="[PT_MACro_xls]\Users\edson_mel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_Users_edson_m264"/>
      <sheetName val="[PT_MACro_xls]_Users_edson_m265"/>
      <sheetName val="[PT_MACro_xls]_Users_edson_m266"/>
      <sheetName val="__SPLFPR16_Dados_C_Documents_a2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[PT_MACro_xls]_Users_edson__120"/>
      <sheetName val="[PT_MACro_xls]_Users_edson_m277"/>
      <sheetName val="[PT_MACro_xls]_Users_edson_m278"/>
      <sheetName val="[PT_MACro_xls]_Users_edson_m279"/>
      <sheetName val="[PT_MACro_xls]_Users_edson__121"/>
      <sheetName val="\Users\edson_melo2"/>
      <sheetName val="[PT_MACro_xls]_Users_edson__12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patrocinio_nacional_(2)7"/>
      <sheetName val="Exibidoras_(2)7"/>
      <sheetName val="Dados_BS-046"/>
      <sheetName val="P&amp;L_x_ICMes6"/>
      <sheetName val="PT_MACro_xls6"/>
      <sheetName val="\Documents_and_Settings\ehvero6"/>
      <sheetName val="Launch_and_Maintenance6"/>
      <sheetName val="외주현황_wq16"/>
      <sheetName val="\\SPLFPR16\Dados\C\Documents_a6"/>
      <sheetName val="[PT_MACro_xls]_Users_edson_m280"/>
      <sheetName val="[PT_MACro_xls]_Users_edson_m281"/>
      <sheetName val="[PT_MACro_xls]_Users_edson_me25"/>
      <sheetName val="[PT_MACro_xls]_Users_edson_m282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m313"/>
      <sheetName val="[PT_MACro_xls]_Users_edson_m314"/>
      <sheetName val="[PT_MACro_xls]_Users_edson_m31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\Users\edson_mel3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_133"/>
      <sheetName val="[PT_MACro_xls]_Users_edson_m367"/>
      <sheetName val="[PT_MACro_xls]_Users_edson_m368"/>
      <sheetName val="[PT_MACro_xls]_Users_edson_m369"/>
      <sheetName val="[PT_MACro_xls]_Users_edson__134"/>
      <sheetName val="\Users\edson_melo3"/>
      <sheetName val="[PT_MACro_xls]_Users_edson__135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patrocinio_nacional_(2)8"/>
      <sheetName val="Exibidoras_(2)8"/>
      <sheetName val="Dados_BS-047"/>
      <sheetName val="P&amp;L_x_ICMes7"/>
      <sheetName val="PT_MACro_xls7"/>
      <sheetName val="\Documents_and_Settings\ehvero7"/>
      <sheetName val="Launch_and_Maintenance7"/>
      <sheetName val="외주현황_wq17"/>
      <sheetName val="\\SPLFPR16\Dados\C\Documents_a7"/>
      <sheetName val="[PT_MACro_xls]_Users_edson_m370"/>
      <sheetName val="[PT_MACro_xls]_Users_edson_m371"/>
      <sheetName val="[PT_MACro_xls]_Users_edson_me33"/>
      <sheetName val="[PT_MACro_xls]_Users_edson_m372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\Users\edson_mel4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Dados_BS-048"/>
      <sheetName val="P&amp;L_x_ICMes8"/>
      <sheetName val="PT_MACro_xls8"/>
      <sheetName val="\Documents_and_Settings\ehvero8"/>
      <sheetName val="Launch_and_Maintenance8"/>
      <sheetName val="외주현황_wq18"/>
      <sheetName val="\\SPLFPR16\Dados\C\Documents_a8"/>
      <sheetName val="[PT_MACro_xls]_Users_edson_m460"/>
      <sheetName val="[PT_MACro_xls]_Users_edson_m461"/>
      <sheetName val="[PT_MACro_xls]_Users_edson_me41"/>
      <sheetName val="[PT_MACro_xls]_Users_edson_m462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m496"/>
      <sheetName val="[PT_MACro_xls]_Users_edson_m497"/>
      <sheetName val="[PT_MACro_xls]_Users_edson_m498"/>
      <sheetName val="[PT_MACro_xls]_Users_edson_m499"/>
      <sheetName val="[PT_MACro_xls]_Users_edson_m500"/>
      <sheetName val="[PT_MACro_xls]_Users_edson_m501"/>
      <sheetName val="[PT_MACro_xls]_Users_edson_m502"/>
      <sheetName val="[PT_MACro_xls]\Users\edson_mel5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GALILEU_(GCIENCIA)5"/>
      <sheetName val="ALM_CASCAO5"/>
      <sheetName val="ALM_CEBOLINHA5"/>
      <sheetName val="ALM_CHICOBENTO5"/>
      <sheetName val="ALMANACAO_FERIAS5"/>
      <sheetName val="ALM_MONICA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_Users_edson_m534"/>
      <sheetName val="[PT_MACro_xls]_Users_edson_m535"/>
      <sheetName val="[PT_MACro_xls]_Users_edson_m536"/>
      <sheetName val="__SPLFPR16_Dados_C_Documents_a5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[PT_MACro_xls]_Users_edson__159"/>
      <sheetName val="[PT_MACro_xls]_Users_edson_m547"/>
      <sheetName val="[PT_MACro_xls]_Users_edson_m548"/>
      <sheetName val="[PT_MACro_xls]_Users_edson_m549"/>
      <sheetName val="[PT_MACro_xls]_Users_edson__160"/>
      <sheetName val="\Users\edson_melo5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TABELA_DE_PREÇOS5"/>
      <sheetName val="[PT_MACro_xls]_Users_edson__168"/>
      <sheetName val="[PT_MACro_xls]_Users_edson__169"/>
      <sheetName val="[PT_MACro_xls]_Users_edson__170"/>
      <sheetName val="[PT_MACro_xls]_Users_edson__171"/>
      <sheetName val="[PT_MACro_xls]_Users_edson__172"/>
      <sheetName val="[PT_MACro_xls]_Users_edson__173"/>
      <sheetName val="[PT_MACro_xls]_Users_edson__174"/>
      <sheetName val="[PT_MACro.xls]_Users_edson__173"/>
      <sheetName val="[PT_MACro.xls]_Users_edson__174"/>
      <sheetName val="[PT_MACro.xls]_Users_edson__177"/>
      <sheetName val="Evol.Mensal - 1º sem."/>
      <sheetName val="\C\Documents and Settings\ehver"/>
      <sheetName val="perfil_fx_Hor"/>
      <sheetName val="[PT_MACro.xls]_Users_edson__176"/>
      <sheetName val="[PT_MACro.xls]_Users_edson__178"/>
      <sheetName val="[PT_MACro.xls]_Users_edson__183"/>
      <sheetName val="[PT_MACro.xls]_Users_edson__180"/>
      <sheetName val="[PT_MACro.xls]_Users_edson__179"/>
      <sheetName val="[PT_MACro.xls]_Users_edson__181"/>
      <sheetName val="[PT_MACro.xls]_Users_edson__182"/>
      <sheetName val="[PT_MACro.xls]_Users_edson__184"/>
      <sheetName val="[PT_MACro.xls]_Users_edson__201"/>
      <sheetName val="_Users_edson_m_30"/>
      <sheetName val="_Users_edson_m_21"/>
      <sheetName val="_Users_edson_m_19"/>
      <sheetName val="_Users_edson_m_20"/>
      <sheetName val="_Users_edson_m_22"/>
      <sheetName val="_Users_edson_m_23"/>
      <sheetName val="_Users_edson_m_26"/>
      <sheetName val="_Users_edson_m_24"/>
      <sheetName val="_Users_edson_m_25"/>
      <sheetName val="_Users_edson_m_27"/>
      <sheetName val="_Users_edson_m_28"/>
      <sheetName val="_Users_edson_m_29"/>
      <sheetName val="_Users_edson_m_31"/>
      <sheetName val="_Users_edson_m_32"/>
      <sheetName val="_Users_edson_m_33"/>
      <sheetName val="_Users_edson_m_34"/>
      <sheetName val="_Users_edson_m_35"/>
      <sheetName val="_Users_edson_m_38"/>
      <sheetName val="_Users_edson_m_36"/>
      <sheetName val="_Users_edson_m_37"/>
      <sheetName val="_Users_edson_m_39"/>
      <sheetName val="[PT_MACro.xls]_Users_edson__186"/>
      <sheetName val="[PT_MACro.xls]_Users_edson__187"/>
      <sheetName val="[PT_MACro.xls]_Users_edson__191"/>
      <sheetName val="[PT_MACro.xls]_Users_edson__188"/>
      <sheetName val="[PT_MACro.xls]_Users_edson__189"/>
      <sheetName val="[PT_MACro.xls]_Users_edson__190"/>
      <sheetName val="[PT_MACro.xls]_Users_edson__193"/>
      <sheetName val="[PT_MACro.xls]_Users_edson__192"/>
      <sheetName val="[PT_MACro.xls]_Users_edson__194"/>
      <sheetName val="[PT_MACro.xls]_Users_edson__195"/>
      <sheetName val="[PT_MACro.xls]_Users_edson__197"/>
      <sheetName val="[PT_MACro.xls]_Users_edson__196"/>
      <sheetName val="[PT_MACro.xls]_Users_edson__198"/>
      <sheetName val="[PT_MACro.xls]_Users_edson__199"/>
      <sheetName val="[PT_MACro.xls]_Users_edson__200"/>
      <sheetName val="[PT_MACro.xls]_Users_edson__203"/>
      <sheetName val="[PT_MACro.xls]_Users_edson__202"/>
      <sheetName val="[PT_MACro.xls]_Users_edson__204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 t="str">
            <v>31</v>
          </cell>
          <cell r="AA6">
            <v>28</v>
          </cell>
          <cell r="AB6" t="str">
            <v>31</v>
          </cell>
          <cell r="AC6">
            <v>1</v>
          </cell>
          <cell r="AE6">
            <v>30</v>
          </cell>
          <cell r="AL6">
            <v>53625</v>
          </cell>
          <cell r="AM6">
            <v>16.5</v>
          </cell>
          <cell r="AN6">
            <v>16.5</v>
          </cell>
          <cell r="AO6">
            <v>3250</v>
          </cell>
          <cell r="AP6" t="str">
            <v>BPRA</v>
          </cell>
          <cell r="AQ6" t="e">
            <v>#REF!</v>
          </cell>
          <cell r="AR6">
            <v>31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B8">
            <v>31</v>
          </cell>
          <cell r="AC8">
            <v>30</v>
          </cell>
          <cell r="AH8">
            <v>30</v>
          </cell>
          <cell r="AK8">
            <v>31</v>
          </cell>
          <cell r="AL8">
            <v>75174</v>
          </cell>
          <cell r="AM8">
            <v>16.5</v>
          </cell>
          <cell r="AN8">
            <v>16.5</v>
          </cell>
          <cell r="AO8">
            <v>4556</v>
          </cell>
          <cell r="AP8" t="str">
            <v>MAVO</v>
          </cell>
          <cell r="AQ8" t="e">
            <v>#REF!</v>
          </cell>
          <cell r="AR8">
            <v>31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Z10">
            <v>8</v>
          </cell>
          <cell r="AB10">
            <v>6</v>
          </cell>
          <cell r="AD10">
            <v>31</v>
          </cell>
          <cell r="AL10">
            <v>52650</v>
          </cell>
          <cell r="AM10">
            <v>19.5</v>
          </cell>
          <cell r="AN10">
            <v>19.5</v>
          </cell>
          <cell r="AO10">
            <v>2700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M12" t="str">
            <v xml:space="preserve">   </v>
          </cell>
          <cell r="Y12">
            <v>20</v>
          </cell>
          <cell r="Z12">
            <v>31</v>
          </cell>
          <cell r="AA12">
            <v>22</v>
          </cell>
          <cell r="AB12" t="str">
            <v>4</v>
          </cell>
          <cell r="AD12">
            <v>31</v>
          </cell>
          <cell r="AK12">
            <v>31</v>
          </cell>
          <cell r="AL12">
            <v>140458.5</v>
          </cell>
          <cell r="AM12">
            <v>19.5</v>
          </cell>
          <cell r="AN12">
            <v>19.5</v>
          </cell>
          <cell r="AO12">
            <v>7203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203346</v>
          </cell>
          <cell r="AM14">
            <v>19.5</v>
          </cell>
          <cell r="AN14">
            <v>19.5</v>
          </cell>
          <cell r="AO14">
            <v>10428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A16">
            <v>28</v>
          </cell>
          <cell r="AB16">
            <v>31</v>
          </cell>
          <cell r="AD16" t="str">
            <v>31</v>
          </cell>
          <cell r="AK16">
            <v>31</v>
          </cell>
          <cell r="AL16">
            <v>206583</v>
          </cell>
          <cell r="AM16">
            <v>19.5</v>
          </cell>
          <cell r="AN16">
            <v>19.5</v>
          </cell>
          <cell r="AO16">
            <v>10594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 t="str">
            <v>31</v>
          </cell>
          <cell r="AL18">
            <v>187765.5</v>
          </cell>
          <cell r="AM18">
            <v>19.5</v>
          </cell>
          <cell r="AN18">
            <v>19.5</v>
          </cell>
          <cell r="AO18">
            <v>9629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167194.5</v>
          </cell>
          <cell r="AM20">
            <v>16.5</v>
          </cell>
          <cell r="AN20">
            <v>16.5</v>
          </cell>
          <cell r="AO20">
            <v>10133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C22">
            <v>1</v>
          </cell>
          <cell r="AL22">
            <v>101970</v>
          </cell>
          <cell r="AM22">
            <v>16.5</v>
          </cell>
          <cell r="AN22">
            <v>16.5</v>
          </cell>
          <cell r="AO22">
            <v>6180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38443</v>
          </cell>
          <cell r="AU22">
            <v>38443</v>
          </cell>
        </row>
        <row r="24">
          <cell r="A24" t="str">
            <v>Malhação</v>
          </cell>
          <cell r="Y24">
            <v>31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M24">
            <v>16.5</v>
          </cell>
          <cell r="AN24">
            <v>16.5</v>
          </cell>
          <cell r="AO24">
            <v>16875</v>
          </cell>
          <cell r="AP24" t="str">
            <v>MALH</v>
          </cell>
          <cell r="AR24" t="str">
            <v>Em Aberto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476443.5</v>
          </cell>
          <cell r="AM26">
            <v>19.5</v>
          </cell>
          <cell r="AN26">
            <v>19.5</v>
          </cell>
          <cell r="AO26">
            <v>24433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B28">
            <v>31</v>
          </cell>
          <cell r="AL28">
            <v>594730.5</v>
          </cell>
          <cell r="AM28">
            <v>19.5</v>
          </cell>
          <cell r="AN28">
            <v>19.5</v>
          </cell>
          <cell r="AO28">
            <v>30499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Z30" t="str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125336.25</v>
          </cell>
          <cell r="AM30">
            <v>3.25</v>
          </cell>
          <cell r="AN30">
            <v>3.25</v>
          </cell>
          <cell r="AO30">
            <v>38565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M32">
            <v>3.25</v>
          </cell>
          <cell r="AN32">
            <v>3.25</v>
          </cell>
          <cell r="AO32">
            <v>22314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A34">
            <v>28</v>
          </cell>
          <cell r="AB34">
            <v>20</v>
          </cell>
          <cell r="AD34">
            <v>31</v>
          </cell>
          <cell r="AG34">
            <v>31</v>
          </cell>
          <cell r="AK34">
            <v>31</v>
          </cell>
          <cell r="AL34">
            <v>226215</v>
          </cell>
          <cell r="AM34">
            <v>16.5</v>
          </cell>
          <cell r="AN34">
            <v>16.5</v>
          </cell>
          <cell r="AO34">
            <v>13710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H36" t="str">
            <v>textil viena</v>
          </cell>
          <cell r="Y36" t="str">
            <v>31</v>
          </cell>
          <cell r="Z36">
            <v>29</v>
          </cell>
          <cell r="AA36">
            <v>26</v>
          </cell>
          <cell r="AB36">
            <v>31</v>
          </cell>
          <cell r="AC36">
            <v>30</v>
          </cell>
          <cell r="AL36">
            <v>9811.75</v>
          </cell>
          <cell r="AM36">
            <v>3.25</v>
          </cell>
          <cell r="AN36">
            <v>3.25</v>
          </cell>
          <cell r="AO36">
            <v>3019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C38">
            <v>24</v>
          </cell>
          <cell r="AE38">
            <v>31</v>
          </cell>
          <cell r="AK38">
            <v>31</v>
          </cell>
          <cell r="AL38">
            <v>28398.5</v>
          </cell>
          <cell r="AM38">
            <v>3.25</v>
          </cell>
          <cell r="AN38">
            <v>3.25</v>
          </cell>
          <cell r="AO38">
            <v>8738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Z40" t="str">
            <v>30</v>
          </cell>
          <cell r="AA40">
            <v>27</v>
          </cell>
          <cell r="AB40">
            <v>31</v>
          </cell>
          <cell r="AC40">
            <v>30</v>
          </cell>
          <cell r="AK40" t="str">
            <v>31</v>
          </cell>
          <cell r="AL40">
            <v>0</v>
          </cell>
          <cell r="AM40">
            <v>3.25</v>
          </cell>
          <cell r="AN40">
            <v>3.25</v>
          </cell>
          <cell r="AO40">
            <v>0</v>
          </cell>
          <cell r="AP40" t="str">
            <v>GLCO</v>
          </cell>
          <cell r="AR40" t="str">
            <v>Em Aberto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>
            <v>31</v>
          </cell>
          <cell r="AA42" t="str">
            <v>15</v>
          </cell>
          <cell r="AB42">
            <v>19</v>
          </cell>
          <cell r="AC42" t="str">
            <v>30</v>
          </cell>
          <cell r="AD42">
            <v>31</v>
          </cell>
          <cell r="AK42">
            <v>31</v>
          </cell>
          <cell r="AL42">
            <v>16542.5</v>
          </cell>
          <cell r="AM42">
            <v>3.25</v>
          </cell>
          <cell r="AN42">
            <v>3.25</v>
          </cell>
          <cell r="AO42">
            <v>5090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24</v>
          </cell>
          <cell r="AA44">
            <v>27</v>
          </cell>
          <cell r="AB44">
            <v>17</v>
          </cell>
          <cell r="AC44">
            <v>30</v>
          </cell>
          <cell r="AD44">
            <v>31</v>
          </cell>
          <cell r="AE44" t="str">
            <v>31</v>
          </cell>
          <cell r="AL44">
            <v>23383.75</v>
          </cell>
          <cell r="AM44">
            <v>3.25</v>
          </cell>
          <cell r="AN44">
            <v>3.25</v>
          </cell>
          <cell r="AO44">
            <v>7195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A46">
            <v>28</v>
          </cell>
          <cell r="AB46">
            <v>5</v>
          </cell>
          <cell r="AE46">
            <v>30</v>
          </cell>
          <cell r="AL46">
            <v>31440.5</v>
          </cell>
          <cell r="AM46">
            <v>3.25</v>
          </cell>
          <cell r="AN46">
            <v>3.25</v>
          </cell>
          <cell r="AO46">
            <v>9674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M48">
            <v>3.25</v>
          </cell>
          <cell r="AN48">
            <v>3.25</v>
          </cell>
          <cell r="AO48">
            <v>19420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A50">
            <v>14</v>
          </cell>
          <cell r="AB50">
            <v>31</v>
          </cell>
          <cell r="AD50">
            <v>31</v>
          </cell>
          <cell r="AE50">
            <v>5</v>
          </cell>
          <cell r="AL50">
            <v>21323.25</v>
          </cell>
          <cell r="AM50">
            <v>3.25</v>
          </cell>
          <cell r="AN50">
            <v>3.25</v>
          </cell>
          <cell r="AO50">
            <v>6561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B6">
            <v>37742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M6">
            <v>16.5</v>
          </cell>
          <cell r="AN6">
            <v>16.5</v>
          </cell>
          <cell r="AO6">
            <v>621</v>
          </cell>
          <cell r="AP6" t="str">
            <v>BPRA</v>
          </cell>
          <cell r="AQ6" t="e">
            <v>#REF!</v>
          </cell>
          <cell r="AR6">
            <v>31</v>
          </cell>
          <cell r="AS6" t="str">
            <v>31</v>
          </cell>
          <cell r="AT6">
            <v>38412</v>
          </cell>
          <cell r="AU6">
            <v>38442</v>
          </cell>
        </row>
        <row r="7">
          <cell r="A7">
            <v>7</v>
          </cell>
          <cell r="B7">
            <v>37773</v>
          </cell>
        </row>
        <row r="8">
          <cell r="A8" t="str">
            <v>Mais Você</v>
          </cell>
          <cell r="B8">
            <v>37803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11467.5</v>
          </cell>
          <cell r="AM8">
            <v>16.5</v>
          </cell>
          <cell r="AN8">
            <v>16.5</v>
          </cell>
          <cell r="AO8">
            <v>695</v>
          </cell>
          <cell r="AP8" t="str">
            <v>MAVO</v>
          </cell>
          <cell r="AQ8" t="e">
            <v>#REF!</v>
          </cell>
          <cell r="AR8">
            <v>31</v>
          </cell>
          <cell r="AS8" t="str">
            <v>8</v>
          </cell>
          <cell r="AT8">
            <v>38353</v>
          </cell>
          <cell r="AU8">
            <v>38360</v>
          </cell>
        </row>
        <row r="9">
          <cell r="A9">
            <v>9</v>
          </cell>
          <cell r="B9">
            <v>37834</v>
          </cell>
        </row>
        <row r="10">
          <cell r="A10" t="str">
            <v>TV Globinho</v>
          </cell>
          <cell r="B10">
            <v>37865</v>
          </cell>
          <cell r="Y10">
            <v>16</v>
          </cell>
          <cell r="Z10">
            <v>8</v>
          </cell>
          <cell r="AB10">
            <v>31</v>
          </cell>
          <cell r="AL10">
            <v>7780.5</v>
          </cell>
          <cell r="AM10">
            <v>19.5</v>
          </cell>
          <cell r="AN10">
            <v>19.5</v>
          </cell>
          <cell r="AO10">
            <v>399</v>
          </cell>
          <cell r="AP10" t="str">
            <v>TVGL</v>
          </cell>
          <cell r="AQ10" t="e">
            <v>#REF!</v>
          </cell>
          <cell r="AR10">
            <v>31</v>
          </cell>
          <cell r="AS10" t="str">
            <v>Em Aberto</v>
          </cell>
          <cell r="AT10">
            <v>38322</v>
          </cell>
          <cell r="AU10">
            <v>38337</v>
          </cell>
        </row>
        <row r="11">
          <cell r="A11">
            <v>11</v>
          </cell>
          <cell r="B11">
            <v>37895</v>
          </cell>
        </row>
        <row r="12">
          <cell r="A12" t="str">
            <v>Praça TV 1ª Ed.</v>
          </cell>
          <cell r="B12">
            <v>37926</v>
          </cell>
          <cell r="M12" t="str">
            <v xml:space="preserve">   </v>
          </cell>
          <cell r="Z12">
            <v>31</v>
          </cell>
          <cell r="AB12" t="str">
            <v>4</v>
          </cell>
          <cell r="AK12" t="str">
            <v>31</v>
          </cell>
          <cell r="AL12">
            <v>27085.5</v>
          </cell>
          <cell r="AM12">
            <v>19.5</v>
          </cell>
          <cell r="AN12">
            <v>19.5</v>
          </cell>
          <cell r="AO12">
            <v>1389</v>
          </cell>
          <cell r="AP12" t="str">
            <v>PTV1</v>
          </cell>
          <cell r="AQ12" t="e">
            <v>#REF!</v>
          </cell>
          <cell r="AR12" t="str">
            <v>Em Aberto</v>
          </cell>
          <cell r="AS12" t="str">
            <v>4</v>
          </cell>
          <cell r="AT12">
            <v>38412</v>
          </cell>
          <cell r="AU12">
            <v>38415</v>
          </cell>
        </row>
        <row r="13">
          <cell r="A13">
            <v>13</v>
          </cell>
          <cell r="B13">
            <v>37956</v>
          </cell>
        </row>
        <row r="14">
          <cell r="A14" t="str">
            <v>Globo Esporte</v>
          </cell>
          <cell r="B14">
            <v>37987</v>
          </cell>
          <cell r="Y14" t="str">
            <v>31</v>
          </cell>
          <cell r="AB14">
            <v>31</v>
          </cell>
          <cell r="AL14">
            <v>31453.5</v>
          </cell>
          <cell r="AM14">
            <v>19.5</v>
          </cell>
          <cell r="AN14">
            <v>19.5</v>
          </cell>
          <cell r="AO14">
            <v>1613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5">
          <cell r="A15">
            <v>15</v>
          </cell>
          <cell r="B15">
            <v>38018</v>
          </cell>
        </row>
        <row r="16">
          <cell r="A16" t="str">
            <v>Jornal Hoje</v>
          </cell>
          <cell r="B16">
            <v>38047</v>
          </cell>
          <cell r="Y16">
            <v>31</v>
          </cell>
          <cell r="Z16">
            <v>10</v>
          </cell>
          <cell r="AA16">
            <v>28</v>
          </cell>
          <cell r="AD16" t="str">
            <v>31</v>
          </cell>
          <cell r="AL16">
            <v>33540</v>
          </cell>
          <cell r="AM16">
            <v>19.5</v>
          </cell>
          <cell r="AN16">
            <v>19.5</v>
          </cell>
          <cell r="AO16">
            <v>1720</v>
          </cell>
          <cell r="AP16" t="str">
            <v>JHOJ</v>
          </cell>
          <cell r="AQ16" t="e">
            <v>#REF!</v>
          </cell>
          <cell r="AR16">
            <v>28</v>
          </cell>
          <cell r="AS16" t="str">
            <v>31</v>
          </cell>
          <cell r="AT16">
            <v>38473</v>
          </cell>
          <cell r="AU16">
            <v>38503</v>
          </cell>
        </row>
        <row r="17">
          <cell r="A17">
            <v>17</v>
          </cell>
          <cell r="B17">
            <v>38078</v>
          </cell>
        </row>
        <row r="18">
          <cell r="A18" t="str">
            <v>Vídeo Show</v>
          </cell>
          <cell r="B18">
            <v>38108</v>
          </cell>
          <cell r="Z18">
            <v>31</v>
          </cell>
          <cell r="AB18" t="str">
            <v>31</v>
          </cell>
          <cell r="AL18">
            <v>27573</v>
          </cell>
          <cell r="AM18">
            <v>19.5</v>
          </cell>
          <cell r="AN18">
            <v>19.5</v>
          </cell>
          <cell r="AO18">
            <v>1414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31</v>
          </cell>
          <cell r="AT18">
            <v>38412</v>
          </cell>
          <cell r="AU18">
            <v>38442</v>
          </cell>
        </row>
        <row r="19">
          <cell r="A19">
            <v>19</v>
          </cell>
          <cell r="B19">
            <v>38139</v>
          </cell>
        </row>
        <row r="20">
          <cell r="A20" t="str">
            <v>Vale a Pena</v>
          </cell>
          <cell r="B20">
            <v>38169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22357.5</v>
          </cell>
          <cell r="AM20">
            <v>16.5</v>
          </cell>
          <cell r="AN20">
            <v>16.5</v>
          </cell>
          <cell r="AO20">
            <v>1355</v>
          </cell>
          <cell r="AP20" t="str">
            <v>VALE</v>
          </cell>
          <cell r="AQ20" t="e">
            <v>#REF!</v>
          </cell>
          <cell r="AR20">
            <v>31</v>
          </cell>
          <cell r="AS20" t="str">
            <v>31</v>
          </cell>
          <cell r="AT20">
            <v>38412</v>
          </cell>
          <cell r="AU20">
            <v>38442</v>
          </cell>
        </row>
        <row r="21">
          <cell r="A21">
            <v>21</v>
          </cell>
          <cell r="B21">
            <v>38200</v>
          </cell>
        </row>
        <row r="22">
          <cell r="A22" t="str">
            <v>Sessão da Tarde</v>
          </cell>
          <cell r="B22">
            <v>38231</v>
          </cell>
          <cell r="AC22">
            <v>15</v>
          </cell>
          <cell r="AL22">
            <v>10609.5</v>
          </cell>
          <cell r="AM22">
            <v>16.5</v>
          </cell>
          <cell r="AN22">
            <v>16.5</v>
          </cell>
          <cell r="AO22">
            <v>643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38457</v>
          </cell>
        </row>
        <row r="23">
          <cell r="A23">
            <v>23</v>
          </cell>
          <cell r="B23">
            <v>38261</v>
          </cell>
        </row>
        <row r="24">
          <cell r="A24" t="str">
            <v>Malhação</v>
          </cell>
          <cell r="B24">
            <v>38292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M24">
            <v>16.5</v>
          </cell>
          <cell r="AN24">
            <v>16.5</v>
          </cell>
          <cell r="AO24">
            <v>1700</v>
          </cell>
          <cell r="AP24" t="str">
            <v>MALH</v>
          </cell>
          <cell r="AR24" t="str">
            <v>Em Aberto</v>
          </cell>
          <cell r="AS24" t="str">
            <v>31</v>
          </cell>
          <cell r="AT24">
            <v>38353</v>
          </cell>
          <cell r="AU24">
            <v>38383</v>
          </cell>
        </row>
        <row r="25">
          <cell r="A25">
            <v>25</v>
          </cell>
          <cell r="B25">
            <v>38322</v>
          </cell>
        </row>
        <row r="26">
          <cell r="A26" t="str">
            <v>Novela 18h00</v>
          </cell>
          <cell r="B26">
            <v>38353</v>
          </cell>
          <cell r="Y26">
            <v>31</v>
          </cell>
          <cell r="AB26" t="str">
            <v>31</v>
          </cell>
          <cell r="AL26">
            <v>53274</v>
          </cell>
          <cell r="AM26">
            <v>19.5</v>
          </cell>
          <cell r="AN26">
            <v>19.5</v>
          </cell>
          <cell r="AO26">
            <v>2732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31</v>
          </cell>
          <cell r="AT26">
            <v>38412</v>
          </cell>
          <cell r="AU26">
            <v>38442</v>
          </cell>
        </row>
        <row r="27">
          <cell r="A27">
            <v>27</v>
          </cell>
          <cell r="B27">
            <v>38384</v>
          </cell>
        </row>
        <row r="28">
          <cell r="A28" t="str">
            <v>Praça TV 2ª Ed.</v>
          </cell>
          <cell r="B28">
            <v>38412</v>
          </cell>
          <cell r="Y28">
            <v>31</v>
          </cell>
          <cell r="AB28">
            <v>31</v>
          </cell>
          <cell r="AL28">
            <v>71799</v>
          </cell>
          <cell r="AM28">
            <v>19.5</v>
          </cell>
          <cell r="AN28">
            <v>19.5</v>
          </cell>
          <cell r="AO28">
            <v>3682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29">
          <cell r="A29">
            <v>29</v>
          </cell>
          <cell r="B29">
            <v>38443</v>
          </cell>
        </row>
        <row r="30">
          <cell r="A30" t="str">
            <v>Casseta e Planeta</v>
          </cell>
          <cell r="B30">
            <v>38473</v>
          </cell>
          <cell r="Y30" t="str">
            <v>31</v>
          </cell>
          <cell r="Z30">
            <v>31</v>
          </cell>
          <cell r="AA30">
            <v>6</v>
          </cell>
          <cell r="AE30" t="str">
            <v>30</v>
          </cell>
          <cell r="AL30">
            <v>15769</v>
          </cell>
          <cell r="AM30">
            <v>3.25</v>
          </cell>
          <cell r="AN30">
            <v>3.25</v>
          </cell>
          <cell r="AO30">
            <v>4852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31</v>
          </cell>
          <cell r="AT30">
            <v>38322</v>
          </cell>
          <cell r="AU30">
            <v>38352</v>
          </cell>
        </row>
        <row r="31">
          <cell r="A31">
            <v>31</v>
          </cell>
          <cell r="B31">
            <v>38504</v>
          </cell>
        </row>
        <row r="32">
          <cell r="A32" t="str">
            <v>Linha Direta</v>
          </cell>
          <cell r="B32">
            <v>38534</v>
          </cell>
          <cell r="AL32">
            <v>8420.75</v>
          </cell>
          <cell r="AM32">
            <v>3.25</v>
          </cell>
          <cell r="AN32">
            <v>3.25</v>
          </cell>
          <cell r="AO32">
            <v>2591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3">
          <cell r="A33">
            <v>33</v>
          </cell>
          <cell r="B33">
            <v>38565</v>
          </cell>
        </row>
        <row r="34">
          <cell r="A34" t="str">
            <v>Jornal da Globo</v>
          </cell>
          <cell r="B34">
            <v>38596</v>
          </cell>
          <cell r="Y34" t="str">
            <v>31</v>
          </cell>
          <cell r="Z34">
            <v>10</v>
          </cell>
          <cell r="AB34">
            <v>1</v>
          </cell>
          <cell r="AK34">
            <v>31</v>
          </cell>
          <cell r="AL34">
            <v>20806.5</v>
          </cell>
          <cell r="AM34">
            <v>16.5</v>
          </cell>
          <cell r="AN34">
            <v>16.5</v>
          </cell>
          <cell r="AO34">
            <v>1261</v>
          </cell>
          <cell r="AP34" t="str">
            <v>JGLO</v>
          </cell>
          <cell r="AQ34" t="e">
            <v>#REF!</v>
          </cell>
          <cell r="AR34">
            <v>1</v>
          </cell>
          <cell r="AS34" t="str">
            <v>31</v>
          </cell>
          <cell r="AT34">
            <v>38322</v>
          </cell>
          <cell r="AU34">
            <v>38352</v>
          </cell>
        </row>
        <row r="35">
          <cell r="A35">
            <v>35</v>
          </cell>
          <cell r="B35">
            <v>38626</v>
          </cell>
        </row>
        <row r="36">
          <cell r="A36" t="str">
            <v>Simpsons</v>
          </cell>
          <cell r="B36">
            <v>38657</v>
          </cell>
          <cell r="H36" t="str">
            <v>toy center</v>
          </cell>
          <cell r="Y36" t="str">
            <v>31</v>
          </cell>
          <cell r="Z36">
            <v>29</v>
          </cell>
          <cell r="AA36">
            <v>28</v>
          </cell>
          <cell r="AB36">
            <v>31</v>
          </cell>
          <cell r="AC36">
            <v>10</v>
          </cell>
          <cell r="AL36">
            <v>1371.5</v>
          </cell>
          <cell r="AM36">
            <v>3.25</v>
          </cell>
          <cell r="AN36">
            <v>3.25</v>
          </cell>
          <cell r="AO36">
            <v>422</v>
          </cell>
          <cell r="AP36" t="str">
            <v>SIMP</v>
          </cell>
          <cell r="AQ36" t="e">
            <v>#REF!</v>
          </cell>
          <cell r="AR36">
            <v>28</v>
          </cell>
          <cell r="AS36" t="str">
            <v>31</v>
          </cell>
          <cell r="AT36">
            <v>38322</v>
          </cell>
          <cell r="AU36">
            <v>38352</v>
          </cell>
        </row>
        <row r="37">
          <cell r="A37">
            <v>37</v>
          </cell>
          <cell r="B37">
            <v>38687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L38">
            <v>3529.5</v>
          </cell>
          <cell r="AM38">
            <v>3.25</v>
          </cell>
          <cell r="AN38">
            <v>3.25</v>
          </cell>
          <cell r="AO38">
            <v>1086</v>
          </cell>
          <cell r="AP38" t="str">
            <v>HUCK</v>
          </cell>
          <cell r="AQ38" t="e">
            <v>#REF!</v>
          </cell>
          <cell r="AR38">
            <v>31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C40">
            <v>10</v>
          </cell>
          <cell r="AL40">
            <v>601.25</v>
          </cell>
          <cell r="AM40">
            <v>3.25</v>
          </cell>
          <cell r="AN40">
            <v>3.25</v>
          </cell>
          <cell r="AO40">
            <v>185</v>
          </cell>
          <cell r="AP40" t="str">
            <v>GLCO</v>
          </cell>
          <cell r="AR40" t="str">
            <v>Em Aberto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2466.75</v>
          </cell>
          <cell r="AM42">
            <v>3.25</v>
          </cell>
          <cell r="AN42">
            <v>3.25</v>
          </cell>
          <cell r="AO42">
            <v>759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B44" t="str">
            <v>17</v>
          </cell>
          <cell r="AE44" t="str">
            <v>31</v>
          </cell>
          <cell r="AL44">
            <v>4160</v>
          </cell>
          <cell r="AM44">
            <v>3.25</v>
          </cell>
          <cell r="AN44">
            <v>3.25</v>
          </cell>
          <cell r="AO44">
            <v>1280</v>
          </cell>
          <cell r="AP44" t="str">
            <v>TURM</v>
          </cell>
          <cell r="AQ44" t="e">
            <v>#REF!</v>
          </cell>
          <cell r="AR44">
            <v>31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4631.25</v>
          </cell>
          <cell r="AM46">
            <v>3.25</v>
          </cell>
          <cell r="AN46">
            <v>3.25</v>
          </cell>
          <cell r="AO46">
            <v>1425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M48">
            <v>3.25</v>
          </cell>
          <cell r="AN48">
            <v>3.25</v>
          </cell>
          <cell r="AO48">
            <v>2280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B50">
            <v>31</v>
          </cell>
          <cell r="AD50">
            <v>31</v>
          </cell>
          <cell r="AL50">
            <v>1527.5</v>
          </cell>
          <cell r="AM50">
            <v>3.25</v>
          </cell>
          <cell r="AN50">
            <v>3.25</v>
          </cell>
          <cell r="AO50">
            <v>470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D10">
            <v>31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K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B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C30">
            <v>30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AB34">
            <v>31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Z42">
            <v>31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D44">
            <v>31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E46">
            <v>30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Z6">
            <v>31</v>
          </cell>
          <cell r="AA6">
            <v>28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Z10">
            <v>8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Z12">
            <v>31</v>
          </cell>
          <cell r="AB12">
            <v>31</v>
          </cell>
          <cell r="AK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A16">
            <v>28</v>
          </cell>
          <cell r="AB16">
            <v>31</v>
          </cell>
          <cell r="AD16" t="str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A30">
            <v>28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31</v>
          </cell>
          <cell r="AB34">
            <v>1</v>
          </cell>
          <cell r="AD34">
            <v>31</v>
          </cell>
          <cell r="AG34">
            <v>31</v>
          </cell>
          <cell r="AK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Y36" t="str">
            <v>31</v>
          </cell>
          <cell r="Z36">
            <v>25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 t="str">
            <v>16</v>
          </cell>
          <cell r="AA42" t="str">
            <v>15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E44" t="str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Z50">
            <v>2</v>
          </cell>
          <cell r="AB50">
            <v>31</v>
          </cell>
          <cell r="AD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>
        <row r="1">
          <cell r="A1" t="str">
            <v>PATROCÍNIO DE LINHA  (Disponibilidade)</v>
          </cell>
        </row>
      </sheetData>
      <sheetData sheetId="244">
        <row r="1">
          <cell r="A1" t="str">
            <v>PATROCÍNIO DE LINHA  (Disponibilidade)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">
          <cell r="A1" t="str">
            <v>PATROCÍNIO DE LINHA  (Disponibilidade)</v>
          </cell>
        </row>
      </sheetData>
      <sheetData sheetId="254">
        <row r="1">
          <cell r="A1" t="str">
            <v>PATROCÍNIO DE LINHA  (Disponibilidade)</v>
          </cell>
        </row>
      </sheetData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6">
          <cell r="B6" t="str">
            <v>BAN</v>
          </cell>
        </row>
      </sheetData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>
        <row r="1">
          <cell r="A1" t="str">
            <v>PATROCÍNIO DE LINHA  (Disponibilidade)</v>
          </cell>
        </row>
      </sheetData>
      <sheetData sheetId="321">
        <row r="1">
          <cell r="A1" t="str">
            <v>PATROCÍNIO DE LINHA  (Disponibilidade)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>
        <row r="1">
          <cell r="A1" t="str">
            <v>PATROCÍNIO DE LINHA  (Disponibilidade)</v>
          </cell>
        </row>
      </sheetData>
      <sheetData sheetId="448">
        <row r="1">
          <cell r="A1" t="str">
            <v>PATROCÍNIO DE LINHA  (Disponibilidade)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>
        <row r="1">
          <cell r="A1" t="str">
            <v>PATROCÍNIO DE LINHA  (Disponibilidade)</v>
          </cell>
        </row>
      </sheetData>
      <sheetData sheetId="575">
        <row r="1">
          <cell r="A1" t="str">
            <v>PATROCÍNIO DE LINHA  (Disponibilidade)</v>
          </cell>
        </row>
      </sheetData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A1" t="str">
            <v>PATROCÍNIO DE LINHA  (Disponibilidade)</v>
          </cell>
        </row>
      </sheetData>
      <sheetData sheetId="705">
        <row r="1">
          <cell r="A1" t="str">
            <v>PATROCÍNIO DE LINHA  (Disponibilidade)</v>
          </cell>
        </row>
      </sheetData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263886-55D5-4018-9D8B-427EEF4F7477}" name="preços4" displayName="preços4" ref="B2:L41" totalsRowShown="0" headerRowDxfId="15" dataDxfId="13" headerRowBorderDxfId="14" tableBorderDxfId="12" totalsRowBorderDxfId="11">
  <autoFilter ref="B2:L41" xr:uid="{3D263886-55D5-4018-9D8B-427EEF4F7477}"/>
  <tableColumns count="11">
    <tableColumn id="1" xr3:uid="{94CE9A08-DFA6-4F68-A70F-F843AB9FCDBA}" name="CÓDIGO" dataDxfId="10">
      <calculatedColumnFormula>IF(S3="","",S3)</calculatedColumnFormula>
    </tableColumn>
    <tableColumn id="2" xr3:uid="{D79CF094-86FC-4B1C-9438-2505E228F3E9}" name="DIA" dataDxfId="9">
      <calculatedColumnFormula>IF(O3="","",O3)</calculatedColumnFormula>
    </tableColumn>
    <tableColumn id="3" xr3:uid="{60014E8B-EBFF-4C66-AA30-7B6FFC4D46F2}" name="HORA INICIO" dataDxfId="8">
      <calculatedColumnFormula>IF(P3="","",P3)</calculatedColumnFormula>
    </tableColumn>
    <tableColumn id="4" xr3:uid="{A679F79E-9F3F-407D-9073-A52397BAE05F}" name="GÊNERO" dataDxfId="7">
      <calculatedColumnFormula>IF(R3="","",R3)</calculatedColumnFormula>
    </tableColumn>
    <tableColumn id="5" xr3:uid="{131A1C8C-BF19-470E-BE41-BA18B049F19D}" name="PROGRAMA" dataDxfId="6">
      <calculatedColumnFormula>IF(T3="","",T3)</calculatedColumnFormula>
    </tableColumn>
    <tableColumn id="7" xr3:uid="{92CD2AE7-879C-4804-A40B-6CB5DAEFE11B}" name="15&quot;" dataDxfId="5">
      <calculatedColumnFormula>preços4[[#This Row],[30"]]*preços4[[#This Row],[COEF]]</calculatedColumnFormula>
    </tableColumn>
    <tableColumn id="6" xr3:uid="{1220E3D1-58D0-40DA-A201-82D8AE7F20D7}" name="30&quot;" dataDxfId="4" dataCellStyle="Normal 7">
      <calculatedColumnFormula>IF(U3="","",U3)</calculatedColumnFormula>
    </tableColumn>
    <tableColumn id="8" xr3:uid="{7B390F56-8DB1-40FA-9AAF-B9261B22A008}" name="45&quot;" dataDxfId="3" dataCellStyle="Normal 7">
      <calculatedColumnFormula>preços4[[#This Row],[30"]]*1.5</calculatedColumnFormula>
    </tableColumn>
    <tableColumn id="9" xr3:uid="{5D725085-681B-47A4-ADD6-65049CDD0D69}" name="60&quot;" dataDxfId="2" dataCellStyle="Normal 7">
      <calculatedColumnFormula>preços4[[#This Row],[30"]]*2</calculatedColumnFormula>
    </tableColumn>
    <tableColumn id="10" xr3:uid="{8E2FD873-ABFF-43A3-82E6-0EECA62753D1}" name="120&quot;" dataDxfId="1" dataCellStyle="Normal 7">
      <calculatedColumnFormula>preços4[[#This Row],[60"]]*2</calculatedColumnFormula>
    </tableColumn>
    <tableColumn id="11" xr3:uid="{6DC22AC4-F28D-48FE-A709-7B11DC05CF5B}" name="COEF" dataDxfId="0" dataCellStyle="Normal 7">
      <calculatedColumnFormula>IF(V3="","",V3)</calculatedColumnFormula>
    </tableColumn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F55D-9C94-489C-AA10-B343577C30B9}">
  <sheetPr>
    <tabColor rgb="FFFFFF00"/>
  </sheetPr>
  <dimension ref="A1:E32"/>
  <sheetViews>
    <sheetView workbookViewId="0">
      <selection activeCell="B74" sqref="B74:H74"/>
    </sheetView>
  </sheetViews>
  <sheetFormatPr defaultRowHeight="15" x14ac:dyDescent="0.25"/>
  <cols>
    <col min="1" max="1" width="46.42578125" customWidth="1"/>
    <col min="2" max="2" width="10.42578125" style="87" bestFit="1" customWidth="1"/>
    <col min="4" max="4" width="33.140625" bestFit="1" customWidth="1"/>
  </cols>
  <sheetData>
    <row r="1" spans="1:5" x14ac:dyDescent="0.25">
      <c r="A1" s="83" t="s">
        <v>152</v>
      </c>
      <c r="B1" s="84" t="s">
        <v>153</v>
      </c>
      <c r="C1" t="s">
        <v>154</v>
      </c>
    </row>
    <row r="2" spans="1:5" x14ac:dyDescent="0.25">
      <c r="A2" s="83" t="s">
        <v>168</v>
      </c>
      <c r="B2" s="85">
        <v>5.07</v>
      </c>
      <c r="C2" s="85">
        <v>2.06</v>
      </c>
      <c r="D2" s="83"/>
    </row>
    <row r="3" spans="1:5" x14ac:dyDescent="0.25">
      <c r="A3" s="83" t="s">
        <v>138</v>
      </c>
      <c r="B3" s="85">
        <v>5.98</v>
      </c>
      <c r="C3" s="85">
        <v>2.39</v>
      </c>
      <c r="D3" s="83"/>
    </row>
    <row r="4" spans="1:5" x14ac:dyDescent="0.25">
      <c r="A4" s="83" t="s">
        <v>120</v>
      </c>
      <c r="B4" s="85">
        <v>3.19</v>
      </c>
      <c r="C4" s="85">
        <v>1.19</v>
      </c>
      <c r="D4" s="83"/>
    </row>
    <row r="5" spans="1:5" x14ac:dyDescent="0.25">
      <c r="A5" s="83" t="s">
        <v>169</v>
      </c>
      <c r="B5" s="85">
        <v>4.7699999999999996</v>
      </c>
      <c r="C5" s="85">
        <v>1.93</v>
      </c>
      <c r="D5" s="83"/>
    </row>
    <row r="6" spans="1:5" x14ac:dyDescent="0.25">
      <c r="A6" s="83" t="s">
        <v>64</v>
      </c>
      <c r="B6" s="85">
        <v>6.95</v>
      </c>
      <c r="C6" s="85">
        <v>2.5</v>
      </c>
      <c r="D6" s="83"/>
    </row>
    <row r="7" spans="1:5" x14ac:dyDescent="0.25">
      <c r="A7" s="83" t="s">
        <v>105</v>
      </c>
      <c r="B7" s="85">
        <v>0.39</v>
      </c>
      <c r="C7" s="85">
        <v>0.22</v>
      </c>
      <c r="D7" s="83"/>
    </row>
    <row r="8" spans="1:5" x14ac:dyDescent="0.25">
      <c r="A8" s="83" t="s">
        <v>71</v>
      </c>
      <c r="B8" s="85">
        <v>5.01</v>
      </c>
      <c r="C8" s="85">
        <v>2.15</v>
      </c>
      <c r="D8" s="83"/>
    </row>
    <row r="9" spans="1:5" x14ac:dyDescent="0.25">
      <c r="A9" s="83" t="s">
        <v>123</v>
      </c>
      <c r="B9" s="85">
        <v>5.76</v>
      </c>
      <c r="C9" s="85">
        <v>2.39</v>
      </c>
      <c r="D9" s="83"/>
    </row>
    <row r="10" spans="1:5" x14ac:dyDescent="0.25">
      <c r="A10" s="83" t="s">
        <v>171</v>
      </c>
      <c r="B10" s="85">
        <v>4.87</v>
      </c>
      <c r="C10" s="85">
        <v>2.16</v>
      </c>
      <c r="D10" s="83"/>
    </row>
    <row r="11" spans="1:5" x14ac:dyDescent="0.25">
      <c r="A11" s="83" t="s">
        <v>74</v>
      </c>
      <c r="B11" s="85">
        <v>9.57</v>
      </c>
      <c r="C11" s="85">
        <v>3.87</v>
      </c>
      <c r="D11" s="83"/>
    </row>
    <row r="12" spans="1:5" x14ac:dyDescent="0.25">
      <c r="A12" s="83" t="s">
        <v>115</v>
      </c>
      <c r="B12" s="85">
        <v>4.41</v>
      </c>
      <c r="C12" s="85">
        <v>1.83</v>
      </c>
      <c r="D12" s="83"/>
    </row>
    <row r="13" spans="1:5" x14ac:dyDescent="0.25">
      <c r="A13" s="83" t="s">
        <v>135</v>
      </c>
      <c r="B13" s="85">
        <v>4.6399999999999997</v>
      </c>
      <c r="C13" s="85">
        <v>2.0299999999999998</v>
      </c>
      <c r="D13" s="83"/>
    </row>
    <row r="14" spans="1:5" x14ac:dyDescent="0.25">
      <c r="A14" s="83" t="s">
        <v>142</v>
      </c>
      <c r="B14" s="85">
        <v>6.84</v>
      </c>
      <c r="C14" s="85">
        <v>2.81</v>
      </c>
      <c r="D14" s="83"/>
    </row>
    <row r="15" spans="1:5" x14ac:dyDescent="0.25">
      <c r="A15" s="83" t="s">
        <v>146</v>
      </c>
      <c r="B15" s="85">
        <v>3.02</v>
      </c>
      <c r="C15" s="85">
        <v>1.28</v>
      </c>
      <c r="D15" s="86"/>
      <c r="E15" s="86"/>
    </row>
    <row r="16" spans="1:5" x14ac:dyDescent="0.25">
      <c r="A16" s="83" t="s">
        <v>55</v>
      </c>
      <c r="B16" s="85">
        <v>3.21</v>
      </c>
      <c r="C16" s="85">
        <v>1.2</v>
      </c>
    </row>
    <row r="17" spans="1:5" x14ac:dyDescent="0.25">
      <c r="A17" s="83" t="s">
        <v>108</v>
      </c>
      <c r="B17" s="85">
        <v>2.66</v>
      </c>
      <c r="C17" s="85">
        <v>1.1000000000000001</v>
      </c>
    </row>
    <row r="18" spans="1:5" s="86" customFormat="1" x14ac:dyDescent="0.25">
      <c r="A18" s="83" t="s">
        <v>50</v>
      </c>
      <c r="B18" s="85">
        <v>2.54</v>
      </c>
      <c r="C18" s="85">
        <v>1</v>
      </c>
      <c r="D18"/>
      <c r="E18"/>
    </row>
    <row r="19" spans="1:5" s="86" customFormat="1" x14ac:dyDescent="0.25">
      <c r="A19" s="83" t="s">
        <v>78</v>
      </c>
      <c r="B19" s="85">
        <v>11.04</v>
      </c>
      <c r="C19" s="85">
        <v>4.24</v>
      </c>
      <c r="D19"/>
      <c r="E19"/>
    </row>
    <row r="20" spans="1:5" x14ac:dyDescent="0.25">
      <c r="A20" s="83" t="s">
        <v>61</v>
      </c>
      <c r="B20" s="85">
        <v>3.76</v>
      </c>
      <c r="C20" s="85">
        <v>1.4</v>
      </c>
    </row>
    <row r="21" spans="1:5" x14ac:dyDescent="0.25">
      <c r="A21" s="83" t="s">
        <v>82</v>
      </c>
      <c r="B21" s="85">
        <v>9.7200000000000006</v>
      </c>
      <c r="C21" s="85">
        <v>3.71</v>
      </c>
    </row>
    <row r="22" spans="1:5" x14ac:dyDescent="0.25">
      <c r="A22" s="83" t="s">
        <v>125</v>
      </c>
      <c r="B22" s="85">
        <v>7.32</v>
      </c>
      <c r="C22" s="85">
        <v>2.82</v>
      </c>
    </row>
    <row r="23" spans="1:5" x14ac:dyDescent="0.25">
      <c r="A23" s="83" t="s">
        <v>175</v>
      </c>
      <c r="B23" s="85">
        <v>2.56</v>
      </c>
      <c r="C23" s="85">
        <v>1.1399999999999999</v>
      </c>
    </row>
    <row r="24" spans="1:5" x14ac:dyDescent="0.25">
      <c r="A24" s="83" t="s">
        <v>87</v>
      </c>
      <c r="B24" s="85">
        <v>6.37</v>
      </c>
      <c r="C24" s="85">
        <v>2.56</v>
      </c>
    </row>
    <row r="25" spans="1:5" x14ac:dyDescent="0.25">
      <c r="A25" s="83" t="s">
        <v>85</v>
      </c>
      <c r="B25" s="85">
        <v>7.47</v>
      </c>
      <c r="C25" s="85">
        <v>3.51</v>
      </c>
    </row>
    <row r="26" spans="1:5" x14ac:dyDescent="0.25">
      <c r="A26" s="83" t="s">
        <v>68</v>
      </c>
      <c r="B26" s="85">
        <v>4.82</v>
      </c>
      <c r="C26" s="85">
        <v>1.96</v>
      </c>
    </row>
    <row r="27" spans="1:5" x14ac:dyDescent="0.25">
      <c r="A27" s="83" t="s">
        <v>95</v>
      </c>
      <c r="B27" s="85">
        <v>5.3</v>
      </c>
      <c r="C27" s="85">
        <v>2.09</v>
      </c>
    </row>
    <row r="28" spans="1:5" x14ac:dyDescent="0.25">
      <c r="A28" s="83" t="s">
        <v>133</v>
      </c>
      <c r="B28" s="85">
        <v>2.37</v>
      </c>
      <c r="C28" s="85">
        <v>0.92</v>
      </c>
    </row>
    <row r="29" spans="1:5" ht="14.25" customHeight="1" x14ac:dyDescent="0.25">
      <c r="A29" s="83" t="s">
        <v>148</v>
      </c>
      <c r="B29" s="85">
        <v>1.55</v>
      </c>
      <c r="C29" s="85">
        <v>0.69</v>
      </c>
    </row>
    <row r="30" spans="1:5" x14ac:dyDescent="0.25">
      <c r="A30" s="83" t="s">
        <v>99</v>
      </c>
      <c r="B30" s="85">
        <v>2.66</v>
      </c>
      <c r="C30" s="85">
        <v>1.1200000000000001</v>
      </c>
    </row>
    <row r="31" spans="1:5" x14ac:dyDescent="0.25">
      <c r="A31" s="83" t="s">
        <v>129</v>
      </c>
      <c r="B31" s="85">
        <v>2.5299999999999998</v>
      </c>
      <c r="C31" s="85">
        <v>1.19</v>
      </c>
    </row>
    <row r="32" spans="1:5" x14ac:dyDescent="0.25">
      <c r="A32" s="83" t="s">
        <v>30</v>
      </c>
      <c r="B32" s="85">
        <v>5.21</v>
      </c>
      <c r="C32" s="85">
        <v>2.0499999999999998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0010-BD7C-4B30-A99F-8BD7F5E0E139}">
  <sheetPr>
    <tabColor rgb="FFFFFF00"/>
  </sheetPr>
  <dimension ref="A1:AG62"/>
  <sheetViews>
    <sheetView topLeftCell="H1" workbookViewId="0">
      <selection activeCell="B74" sqref="B74:H74"/>
    </sheetView>
  </sheetViews>
  <sheetFormatPr defaultColWidth="10.7109375" defaultRowHeight="11.25" x14ac:dyDescent="0.2"/>
  <cols>
    <col min="1" max="1" width="2.7109375" style="30" bestFit="1" customWidth="1"/>
    <col min="2" max="2" width="10.85546875" style="30" bestFit="1" customWidth="1"/>
    <col min="3" max="3" width="12.140625" style="30" bestFit="1" customWidth="1"/>
    <col min="4" max="4" width="13.85546875" style="30" bestFit="1" customWidth="1"/>
    <col min="5" max="5" width="11.7109375" style="30" bestFit="1" customWidth="1"/>
    <col min="6" max="6" width="33.28515625" style="30" bestFit="1" customWidth="1"/>
    <col min="7" max="7" width="8" style="33" bestFit="1" customWidth="1"/>
    <col min="8" max="8" width="10.42578125" style="33" bestFit="1" customWidth="1"/>
    <col min="9" max="9" width="8.85546875" style="30" bestFit="1" customWidth="1"/>
    <col min="10" max="11" width="8.85546875" style="30" customWidth="1"/>
    <col min="12" max="12" width="6.5703125" style="30" customWidth="1"/>
    <col min="13" max="13" width="3.42578125" style="30" customWidth="1"/>
    <col min="14" max="14" width="3.5703125" style="33" bestFit="1" customWidth="1"/>
    <col min="15" max="15" width="8.7109375" style="33" bestFit="1" customWidth="1"/>
    <col min="16" max="17" width="6.140625" style="33" customWidth="1"/>
    <col min="18" max="18" width="12.42578125" style="33" bestFit="1" customWidth="1"/>
    <col min="19" max="19" width="7" style="33" bestFit="1" customWidth="1"/>
    <col min="20" max="20" width="41.140625" style="33" bestFit="1" customWidth="1"/>
    <col min="21" max="21" width="7.42578125" style="30" bestFit="1" customWidth="1"/>
    <col min="22" max="22" width="8.140625" style="69" bestFit="1" customWidth="1"/>
    <col min="23" max="23" width="2.85546875" style="62" customWidth="1"/>
    <col min="24" max="24" width="3.5703125" style="30" customWidth="1"/>
    <col min="25" max="28" width="10.5703125" style="30" customWidth="1"/>
    <col min="29" max="29" width="22.7109375" style="30" bestFit="1" customWidth="1"/>
    <col min="30" max="31" width="10.5703125" style="30" customWidth="1"/>
    <col min="32" max="16384" width="10.7109375" style="30"/>
  </cols>
  <sheetData>
    <row r="1" spans="1:31" ht="12.75" customHeight="1" x14ac:dyDescent="0.2">
      <c r="B1" s="31"/>
      <c r="C1" s="31"/>
      <c r="D1" s="31"/>
      <c r="E1" s="31"/>
      <c r="F1" s="31"/>
      <c r="G1" s="32"/>
      <c r="H1" s="32"/>
      <c r="I1" s="31"/>
      <c r="J1" s="31"/>
      <c r="K1" s="31"/>
      <c r="L1" s="31"/>
      <c r="O1" s="34" t="s">
        <v>5</v>
      </c>
      <c r="P1" s="34" t="s">
        <v>6</v>
      </c>
      <c r="Q1" s="34" t="s">
        <v>6</v>
      </c>
      <c r="R1" s="34" t="s">
        <v>32</v>
      </c>
      <c r="S1" s="34" t="s">
        <v>33</v>
      </c>
      <c r="T1" s="34" t="s">
        <v>1</v>
      </c>
      <c r="U1" s="34" t="s">
        <v>34</v>
      </c>
      <c r="V1" s="35" t="s">
        <v>31</v>
      </c>
      <c r="W1" s="36"/>
    </row>
    <row r="2" spans="1:31" s="33" customFormat="1" ht="12.75" customHeight="1" x14ac:dyDescent="0.2">
      <c r="B2" s="37" t="s">
        <v>33</v>
      </c>
      <c r="C2" s="38" t="s">
        <v>5</v>
      </c>
      <c r="D2" s="38" t="s">
        <v>35</v>
      </c>
      <c r="E2" s="38" t="s">
        <v>32</v>
      </c>
      <c r="F2" s="38" t="s">
        <v>1</v>
      </c>
      <c r="G2" s="39" t="s">
        <v>36</v>
      </c>
      <c r="H2" s="38" t="s">
        <v>7</v>
      </c>
      <c r="I2" s="38" t="s">
        <v>37</v>
      </c>
      <c r="J2" s="38" t="s">
        <v>38</v>
      </c>
      <c r="K2" s="38" t="s">
        <v>39</v>
      </c>
      <c r="L2" s="38" t="s">
        <v>40</v>
      </c>
      <c r="M2" s="30"/>
      <c r="O2" s="40"/>
      <c r="P2" s="40" t="s">
        <v>41</v>
      </c>
      <c r="Q2" s="40" t="s">
        <v>42</v>
      </c>
      <c r="R2" s="40"/>
      <c r="S2" s="40"/>
      <c r="T2" s="40"/>
      <c r="U2" s="40" t="s">
        <v>43</v>
      </c>
      <c r="V2" s="41" t="s">
        <v>44</v>
      </c>
      <c r="W2" s="36"/>
    </row>
    <row r="3" spans="1:31" ht="11.25" customHeight="1" x14ac:dyDescent="0.2">
      <c r="A3" s="36">
        <v>1</v>
      </c>
      <c r="B3" s="42" t="str">
        <f t="shared" ref="B3" si="0">IF(S3="","",S3)</f>
        <v>GOAR</v>
      </c>
      <c r="C3" s="42" t="str">
        <f t="shared" ref="C3:D3" si="1">IF(O3="","",O3)</f>
        <v>SEG/SEX</v>
      </c>
      <c r="D3" s="43" t="str">
        <f t="shared" si="1"/>
        <v>06H30</v>
      </c>
      <c r="E3" s="42" t="str">
        <f t="shared" ref="E3" si="2">IF(R3="","",R3)</f>
        <v>JORNALISMO</v>
      </c>
      <c r="F3" s="44" t="str">
        <f t="shared" ref="F3" si="3">IF(T3="","",T3)</f>
        <v>GOIÁS NO AR</v>
      </c>
      <c r="G3" s="45">
        <f>preços4[[#This Row],[30"]]*preços4[[#This Row],[COEF]]</f>
        <v>1742</v>
      </c>
      <c r="H3" s="45">
        <f t="shared" ref="H3" si="4">IF(U3="","",U3)</f>
        <v>2680</v>
      </c>
      <c r="I3" s="45">
        <f>preços4[[#This Row],[30"]]*1.5</f>
        <v>4020</v>
      </c>
      <c r="J3" s="45">
        <f>preços4[[#This Row],[30"]]*2</f>
        <v>5360</v>
      </c>
      <c r="K3" s="45">
        <f>preços4[[#This Row],[60"]]*2</f>
        <v>10720</v>
      </c>
      <c r="L3" s="46">
        <f t="shared" ref="L3" si="5">IF(V3="","",V3)</f>
        <v>0.65</v>
      </c>
      <c r="N3" s="47">
        <v>1</v>
      </c>
      <c r="O3" s="48" t="s">
        <v>45</v>
      </c>
      <c r="P3" s="49" t="s">
        <v>46</v>
      </c>
      <c r="Q3" s="49" t="s">
        <v>47</v>
      </c>
      <c r="R3" s="49" t="s">
        <v>48</v>
      </c>
      <c r="S3" s="49" t="s">
        <v>49</v>
      </c>
      <c r="T3" s="49" t="s">
        <v>50</v>
      </c>
      <c r="U3" s="50">
        <v>2680</v>
      </c>
      <c r="V3" s="51">
        <v>0.65</v>
      </c>
      <c r="W3" s="36"/>
      <c r="Y3" s="52" t="s">
        <v>33</v>
      </c>
      <c r="Z3" s="52" t="s">
        <v>5</v>
      </c>
      <c r="AA3" s="52" t="s">
        <v>35</v>
      </c>
      <c r="AB3" s="52" t="s">
        <v>32</v>
      </c>
      <c r="AC3" s="52" t="s">
        <v>1</v>
      </c>
      <c r="AD3" s="52" t="s">
        <v>51</v>
      </c>
      <c r="AE3" s="52" t="s">
        <v>52</v>
      </c>
    </row>
    <row r="4" spans="1:31" ht="11.25" customHeight="1" x14ac:dyDescent="0.2">
      <c r="A4" s="36">
        <v>2</v>
      </c>
      <c r="B4" s="42" t="str">
        <f t="shared" ref="B4:B38" si="6">IF(S4="","",S4)</f>
        <v>FALA</v>
      </c>
      <c r="C4" s="42" t="str">
        <f t="shared" ref="C4:C38" si="7">IF(O4="","",O4)</f>
        <v>SEG/SEX</v>
      </c>
      <c r="D4" s="43" t="str">
        <f t="shared" ref="D4:D38" si="8">IF(P4="","",P4)</f>
        <v>08H30</v>
      </c>
      <c r="E4" s="42" t="str">
        <f t="shared" ref="E4:E38" si="9">IF(R4="","",R4)</f>
        <v>JORNALISMO</v>
      </c>
      <c r="F4" s="44" t="str">
        <f t="shared" ref="F4:F38" si="10">IF(T4="","",T4)</f>
        <v>FALA BRASIL</v>
      </c>
      <c r="G4" s="45">
        <f>preços4[[#This Row],[30"]]*preços4[[#This Row],[COEF]]</f>
        <v>2022</v>
      </c>
      <c r="H4" s="45">
        <f t="shared" ref="H4:H38" si="11">IF(U4="","",U4)</f>
        <v>4044</v>
      </c>
      <c r="I4" s="45">
        <f>preços4[[#This Row],[30"]]*1.5</f>
        <v>6066</v>
      </c>
      <c r="J4" s="45">
        <f>preços4[[#This Row],[30"]]*2</f>
        <v>8088</v>
      </c>
      <c r="K4" s="45">
        <f>preços4[[#This Row],[60"]]*2</f>
        <v>16176</v>
      </c>
      <c r="L4" s="46">
        <f t="shared" ref="L4:L38" si="12">IF(V4="","",V4)</f>
        <v>0.5</v>
      </c>
      <c r="N4" s="53">
        <v>2</v>
      </c>
      <c r="O4" s="54" t="s">
        <v>45</v>
      </c>
      <c r="P4" s="55" t="s">
        <v>47</v>
      </c>
      <c r="Q4" s="55" t="s">
        <v>53</v>
      </c>
      <c r="R4" s="55" t="s">
        <v>48</v>
      </c>
      <c r="S4" s="55" t="s">
        <v>54</v>
      </c>
      <c r="T4" s="55" t="s">
        <v>55</v>
      </c>
      <c r="U4" s="56">
        <v>4044</v>
      </c>
      <c r="V4" s="57">
        <v>0.5</v>
      </c>
      <c r="W4" s="36"/>
      <c r="Y4" s="58" t="s">
        <v>56</v>
      </c>
      <c r="Z4" s="58" t="s">
        <v>45</v>
      </c>
      <c r="AA4" s="58" t="s">
        <v>58</v>
      </c>
      <c r="AB4" s="58" t="s">
        <v>48</v>
      </c>
      <c r="AC4" s="58" t="s">
        <v>57</v>
      </c>
      <c r="AD4" s="59">
        <v>18360</v>
      </c>
      <c r="AE4" s="60">
        <v>60</v>
      </c>
    </row>
    <row r="5" spans="1:31" ht="11.25" customHeight="1" x14ac:dyDescent="0.2">
      <c r="A5" s="36">
        <v>3</v>
      </c>
      <c r="B5" s="42" t="str">
        <f t="shared" si="6"/>
        <v>HDIA</v>
      </c>
      <c r="C5" s="42" t="str">
        <f t="shared" si="7"/>
        <v>SEG/SEX</v>
      </c>
      <c r="D5" s="43" t="str">
        <f t="shared" si="8"/>
        <v>09H35</v>
      </c>
      <c r="E5" s="42" t="str">
        <f t="shared" si="9"/>
        <v>VARIEDADES</v>
      </c>
      <c r="F5" s="44" t="str">
        <f t="shared" si="10"/>
        <v>HOJE EM DIA</v>
      </c>
      <c r="G5" s="45">
        <f>preços4[[#This Row],[30"]]*preços4[[#This Row],[COEF]]</f>
        <v>2019.5</v>
      </c>
      <c r="H5" s="45">
        <f t="shared" si="11"/>
        <v>4039</v>
      </c>
      <c r="I5" s="45">
        <f>preços4[[#This Row],[30"]]*1.5</f>
        <v>6058.5</v>
      </c>
      <c r="J5" s="45">
        <f>preços4[[#This Row],[30"]]*2</f>
        <v>8078</v>
      </c>
      <c r="K5" s="45">
        <f>preços4[[#This Row],[60"]]*2</f>
        <v>16156</v>
      </c>
      <c r="L5" s="46">
        <f t="shared" si="12"/>
        <v>0.5</v>
      </c>
      <c r="N5" s="53">
        <v>3</v>
      </c>
      <c r="O5" s="54" t="s">
        <v>45</v>
      </c>
      <c r="P5" s="55" t="s">
        <v>53</v>
      </c>
      <c r="Q5" s="55" t="s">
        <v>130</v>
      </c>
      <c r="R5" s="55" t="s">
        <v>59</v>
      </c>
      <c r="S5" s="55" t="s">
        <v>60</v>
      </c>
      <c r="T5" s="55" t="s">
        <v>61</v>
      </c>
      <c r="U5" s="56">
        <v>4039</v>
      </c>
      <c r="V5" s="57">
        <v>0.5</v>
      </c>
      <c r="W5" s="36"/>
      <c r="Y5" s="58" t="s">
        <v>56</v>
      </c>
      <c r="Z5" s="58" t="s">
        <v>45</v>
      </c>
      <c r="AA5" s="58" t="s">
        <v>58</v>
      </c>
      <c r="AB5" s="58" t="s">
        <v>48</v>
      </c>
      <c r="AC5" s="58" t="s">
        <v>57</v>
      </c>
      <c r="AD5" s="60">
        <f>AD4*1.5</f>
        <v>27540</v>
      </c>
      <c r="AE5" s="60">
        <v>90</v>
      </c>
    </row>
    <row r="6" spans="1:31" ht="11.25" customHeight="1" x14ac:dyDescent="0.2">
      <c r="A6" s="36">
        <v>4</v>
      </c>
      <c r="B6" s="42" t="str">
        <f t="shared" si="6"/>
        <v>BAGO</v>
      </c>
      <c r="C6" s="42" t="str">
        <f t="shared" si="7"/>
        <v>SEG/SEX</v>
      </c>
      <c r="D6" s="43" t="str">
        <f t="shared" si="8"/>
        <v>11H30</v>
      </c>
      <c r="E6" s="42" t="str">
        <f t="shared" si="9"/>
        <v>REPORTAGEM</v>
      </c>
      <c r="F6" s="44" t="str">
        <f t="shared" si="10"/>
        <v>BALANÇO GERAL GO</v>
      </c>
      <c r="G6" s="45">
        <f>preços4[[#This Row],[30"]]*preços4[[#This Row],[COEF]]</f>
        <v>5373.55</v>
      </c>
      <c r="H6" s="45">
        <f t="shared" si="11"/>
        <v>8267</v>
      </c>
      <c r="I6" s="45">
        <f>preços4[[#This Row],[30"]]*1.5</f>
        <v>12400.5</v>
      </c>
      <c r="J6" s="45">
        <f>preços4[[#This Row],[30"]]*2</f>
        <v>16534</v>
      </c>
      <c r="K6" s="45">
        <f>preços4[[#This Row],[60"]]*2</f>
        <v>33068</v>
      </c>
      <c r="L6" s="46">
        <f t="shared" si="12"/>
        <v>0.65</v>
      </c>
      <c r="N6" s="47">
        <v>4</v>
      </c>
      <c r="O6" s="48" t="s">
        <v>45</v>
      </c>
      <c r="P6" s="49" t="s">
        <v>58</v>
      </c>
      <c r="Q6" s="49" t="s">
        <v>62</v>
      </c>
      <c r="R6" s="49" t="s">
        <v>63</v>
      </c>
      <c r="S6" s="49" t="s">
        <v>56</v>
      </c>
      <c r="T6" s="49" t="s">
        <v>64</v>
      </c>
      <c r="U6" s="50">
        <v>8267</v>
      </c>
      <c r="V6" s="51">
        <v>0.65</v>
      </c>
      <c r="W6" s="36"/>
      <c r="Y6" s="58" t="s">
        <v>56</v>
      </c>
      <c r="Z6" s="58" t="s">
        <v>45</v>
      </c>
      <c r="AA6" s="58" t="s">
        <v>58</v>
      </c>
      <c r="AB6" s="58" t="s">
        <v>48</v>
      </c>
      <c r="AC6" s="58" t="s">
        <v>57</v>
      </c>
      <c r="AD6" s="60">
        <f>AD4*2</f>
        <v>36720</v>
      </c>
      <c r="AE6" s="60">
        <v>120</v>
      </c>
    </row>
    <row r="7" spans="1:31" ht="11.25" customHeight="1" x14ac:dyDescent="0.2">
      <c r="A7" s="36">
        <v>5</v>
      </c>
      <c r="B7" s="42" t="str">
        <f t="shared" si="6"/>
        <v>NVTD</v>
      </c>
      <c r="C7" s="42" t="str">
        <f t="shared" si="7"/>
        <v>SEG/SEX</v>
      </c>
      <c r="D7" s="43" t="str">
        <f t="shared" si="8"/>
        <v>15H30</v>
      </c>
      <c r="E7" s="42" t="str">
        <f t="shared" si="9"/>
        <v>NOVELA</v>
      </c>
      <c r="F7" s="44" t="str">
        <f t="shared" si="10"/>
        <v>NOVELA DA TARDE 1</v>
      </c>
      <c r="G7" s="45">
        <f>preços4[[#This Row],[30"]]*preços4[[#This Row],[COEF]]</f>
        <v>2596</v>
      </c>
      <c r="H7" s="45">
        <f t="shared" si="11"/>
        <v>5192</v>
      </c>
      <c r="I7" s="45">
        <f>preços4[[#This Row],[30"]]*1.5</f>
        <v>7788</v>
      </c>
      <c r="J7" s="45">
        <f>preços4[[#This Row],[30"]]*2</f>
        <v>10384</v>
      </c>
      <c r="K7" s="45">
        <f>preços4[[#This Row],[60"]]*2</f>
        <v>20768</v>
      </c>
      <c r="L7" s="46">
        <f t="shared" si="12"/>
        <v>0.5</v>
      </c>
      <c r="N7" s="53">
        <v>5</v>
      </c>
      <c r="O7" s="54" t="s">
        <v>45</v>
      </c>
      <c r="P7" s="55" t="s">
        <v>62</v>
      </c>
      <c r="Q7" s="55" t="s">
        <v>65</v>
      </c>
      <c r="R7" s="55" t="s">
        <v>66</v>
      </c>
      <c r="S7" s="55" t="s">
        <v>67</v>
      </c>
      <c r="T7" s="55" t="s">
        <v>68</v>
      </c>
      <c r="U7" s="56">
        <v>5192</v>
      </c>
      <c r="V7" s="57">
        <v>0.5</v>
      </c>
      <c r="W7" s="36"/>
      <c r="Y7" s="58" t="s">
        <v>56</v>
      </c>
      <c r="Z7" s="58" t="s">
        <v>45</v>
      </c>
      <c r="AA7" s="58" t="s">
        <v>58</v>
      </c>
      <c r="AB7" s="58" t="s">
        <v>48</v>
      </c>
      <c r="AC7" s="58" t="s">
        <v>57</v>
      </c>
      <c r="AD7" s="60">
        <f>AD4*2.5</f>
        <v>45900</v>
      </c>
      <c r="AE7" s="60">
        <v>150</v>
      </c>
    </row>
    <row r="8" spans="1:31" ht="11.25" customHeight="1" x14ac:dyDescent="0.2">
      <c r="A8" s="36">
        <v>6</v>
      </c>
      <c r="B8" s="42" t="str">
        <f t="shared" si="6"/>
        <v>CIAL</v>
      </c>
      <c r="C8" s="42" t="str">
        <f t="shared" si="7"/>
        <v>SEG/SEX</v>
      </c>
      <c r="D8" s="43" t="str">
        <f t="shared" si="8"/>
        <v>16H30</v>
      </c>
      <c r="E8" s="42" t="str">
        <f t="shared" si="9"/>
        <v>JORNALISMO</v>
      </c>
      <c r="F8" s="44" t="str">
        <f t="shared" si="10"/>
        <v>CIDADE ALERTA</v>
      </c>
      <c r="G8" s="45">
        <f>preços4[[#This Row],[30"]]*preços4[[#This Row],[COEF]]</f>
        <v>2852.2000000000003</v>
      </c>
      <c r="H8" s="45">
        <f t="shared" si="11"/>
        <v>4388</v>
      </c>
      <c r="I8" s="45">
        <f>preços4[[#This Row],[30"]]*1.5</f>
        <v>6582</v>
      </c>
      <c r="J8" s="45">
        <f>preços4[[#This Row],[30"]]*2</f>
        <v>8776</v>
      </c>
      <c r="K8" s="45">
        <f>preços4[[#This Row],[60"]]*2</f>
        <v>17552</v>
      </c>
      <c r="L8" s="46">
        <f t="shared" si="12"/>
        <v>0.65</v>
      </c>
      <c r="N8" s="53">
        <v>6</v>
      </c>
      <c r="O8" s="54" t="s">
        <v>45</v>
      </c>
      <c r="P8" s="55" t="s">
        <v>65</v>
      </c>
      <c r="Q8" s="55" t="s">
        <v>69</v>
      </c>
      <c r="R8" s="55" t="s">
        <v>48</v>
      </c>
      <c r="S8" s="55" t="s">
        <v>70</v>
      </c>
      <c r="T8" s="55" t="s">
        <v>71</v>
      </c>
      <c r="U8" s="56">
        <v>4388</v>
      </c>
      <c r="V8" s="57">
        <v>0.65</v>
      </c>
      <c r="W8" s="36"/>
      <c r="Y8" s="58" t="s">
        <v>56</v>
      </c>
      <c r="Z8" s="58" t="s">
        <v>45</v>
      </c>
      <c r="AA8" s="58" t="s">
        <v>58</v>
      </c>
      <c r="AB8" s="58" t="s">
        <v>48</v>
      </c>
      <c r="AC8" s="58" t="s">
        <v>57</v>
      </c>
      <c r="AD8" s="60">
        <f>AD4*3</f>
        <v>55080</v>
      </c>
      <c r="AE8" s="60">
        <v>180</v>
      </c>
    </row>
    <row r="9" spans="1:31" ht="11.25" customHeight="1" x14ac:dyDescent="0.2">
      <c r="A9" s="36">
        <v>7</v>
      </c>
      <c r="B9" s="42" t="str">
        <f t="shared" si="6"/>
        <v>CALG</v>
      </c>
      <c r="C9" s="42" t="str">
        <f t="shared" si="7"/>
        <v>SEG/SEX</v>
      </c>
      <c r="D9" s="43" t="str">
        <f t="shared" si="8"/>
        <v>18H00</v>
      </c>
      <c r="E9" s="42" t="str">
        <f t="shared" si="9"/>
        <v>JORNALISMO</v>
      </c>
      <c r="F9" s="44" t="str">
        <f t="shared" si="10"/>
        <v>CIDADE ALERTA GO</v>
      </c>
      <c r="G9" s="45">
        <f>preços4[[#This Row],[30"]]*preços4[[#This Row],[COEF]]</f>
        <v>5019.3</v>
      </c>
      <c r="H9" s="45">
        <f t="shared" si="11"/>
        <v>7722</v>
      </c>
      <c r="I9" s="45">
        <f>preços4[[#This Row],[30"]]*1.5</f>
        <v>11583</v>
      </c>
      <c r="J9" s="45">
        <f>preços4[[#This Row],[30"]]*2</f>
        <v>15444</v>
      </c>
      <c r="K9" s="45">
        <f>preços4[[#This Row],[60"]]*2</f>
        <v>30888</v>
      </c>
      <c r="L9" s="46">
        <f t="shared" si="12"/>
        <v>0.65</v>
      </c>
      <c r="N9" s="47">
        <v>7</v>
      </c>
      <c r="O9" s="48" t="s">
        <v>45</v>
      </c>
      <c r="P9" s="49" t="s">
        <v>69</v>
      </c>
      <c r="Q9" s="49" t="s">
        <v>72</v>
      </c>
      <c r="R9" s="49" t="s">
        <v>48</v>
      </c>
      <c r="S9" s="49" t="s">
        <v>73</v>
      </c>
      <c r="T9" s="49" t="s">
        <v>74</v>
      </c>
      <c r="U9" s="50">
        <v>7722</v>
      </c>
      <c r="V9" s="51">
        <v>0.65</v>
      </c>
      <c r="W9" s="36"/>
      <c r="Y9" s="58" t="s">
        <v>73</v>
      </c>
      <c r="Z9" s="58" t="s">
        <v>45</v>
      </c>
      <c r="AA9" s="58" t="s">
        <v>69</v>
      </c>
      <c r="AB9" s="58" t="s">
        <v>48</v>
      </c>
      <c r="AC9" s="58" t="s">
        <v>75</v>
      </c>
      <c r="AD9" s="59">
        <v>17850</v>
      </c>
      <c r="AE9" s="60">
        <v>60</v>
      </c>
    </row>
    <row r="10" spans="1:31" ht="11.25" customHeight="1" x14ac:dyDescent="0.2">
      <c r="A10" s="36">
        <v>8</v>
      </c>
      <c r="B10" s="42" t="str">
        <f t="shared" si="6"/>
        <v>GORC</v>
      </c>
      <c r="C10" s="42" t="str">
        <f t="shared" si="7"/>
        <v>SEG/SEX</v>
      </c>
      <c r="D10" s="43" t="str">
        <f t="shared" si="8"/>
        <v>19H10</v>
      </c>
      <c r="E10" s="42" t="str">
        <f t="shared" si="9"/>
        <v>JORNALISMO</v>
      </c>
      <c r="F10" s="44" t="str">
        <f t="shared" si="10"/>
        <v>GOIÁS RECORD</v>
      </c>
      <c r="G10" s="45">
        <f>preços4[[#This Row],[30"]]*preços4[[#This Row],[COEF]]</f>
        <v>6757.4000000000005</v>
      </c>
      <c r="H10" s="45">
        <f t="shared" si="11"/>
        <v>10396</v>
      </c>
      <c r="I10" s="45">
        <f>preços4[[#This Row],[30"]]*1.5</f>
        <v>15594</v>
      </c>
      <c r="J10" s="45">
        <f>preços4[[#This Row],[30"]]*2</f>
        <v>20792</v>
      </c>
      <c r="K10" s="45">
        <f>preços4[[#This Row],[60"]]*2</f>
        <v>41584</v>
      </c>
      <c r="L10" s="46">
        <f t="shared" si="12"/>
        <v>0.65</v>
      </c>
      <c r="N10" s="47">
        <v>8</v>
      </c>
      <c r="O10" s="48" t="s">
        <v>45</v>
      </c>
      <c r="P10" s="49" t="s">
        <v>72</v>
      </c>
      <c r="Q10" s="49" t="s">
        <v>76</v>
      </c>
      <c r="R10" s="49" t="s">
        <v>48</v>
      </c>
      <c r="S10" s="49" t="s">
        <v>77</v>
      </c>
      <c r="T10" s="49" t="s">
        <v>78</v>
      </c>
      <c r="U10" s="50">
        <v>10396</v>
      </c>
      <c r="V10" s="51">
        <v>0.65</v>
      </c>
      <c r="W10" s="36"/>
      <c r="Y10" s="58" t="s">
        <v>73</v>
      </c>
      <c r="Z10" s="58" t="s">
        <v>45</v>
      </c>
      <c r="AA10" s="58" t="s">
        <v>69</v>
      </c>
      <c r="AB10" s="58" t="s">
        <v>48</v>
      </c>
      <c r="AC10" s="58" t="s">
        <v>75</v>
      </c>
      <c r="AD10" s="60">
        <f>AD9*1.5</f>
        <v>26775</v>
      </c>
      <c r="AE10" s="60">
        <v>90</v>
      </c>
    </row>
    <row r="11" spans="1:31" ht="11.25" customHeight="1" x14ac:dyDescent="0.2">
      <c r="A11" s="36">
        <v>9</v>
      </c>
      <c r="B11" s="42" t="str">
        <f t="shared" si="6"/>
        <v>JREC</v>
      </c>
      <c r="C11" s="42" t="str">
        <f t="shared" si="7"/>
        <v>SEG/SEX</v>
      </c>
      <c r="D11" s="43" t="str">
        <f t="shared" si="8"/>
        <v>19H55</v>
      </c>
      <c r="E11" s="42" t="str">
        <f t="shared" si="9"/>
        <v>JORNALISMO</v>
      </c>
      <c r="F11" s="44" t="str">
        <f t="shared" si="10"/>
        <v>JORNAL DA RECORD</v>
      </c>
      <c r="G11" s="45">
        <f>preços4[[#This Row],[30"]]*preços4[[#This Row],[COEF]]</f>
        <v>14716</v>
      </c>
      <c r="H11" s="45">
        <f t="shared" si="11"/>
        <v>22640</v>
      </c>
      <c r="I11" s="45">
        <f>preços4[[#This Row],[30"]]*1.5</f>
        <v>33960</v>
      </c>
      <c r="J11" s="45">
        <f>preços4[[#This Row],[30"]]*2</f>
        <v>45280</v>
      </c>
      <c r="K11" s="45">
        <f>preços4[[#This Row],[60"]]*2</f>
        <v>90560</v>
      </c>
      <c r="L11" s="46">
        <f t="shared" si="12"/>
        <v>0.65</v>
      </c>
      <c r="N11" s="53">
        <v>9</v>
      </c>
      <c r="O11" s="54" t="s">
        <v>45</v>
      </c>
      <c r="P11" s="61" t="s">
        <v>79</v>
      </c>
      <c r="Q11" s="55" t="s">
        <v>80</v>
      </c>
      <c r="R11" s="55" t="s">
        <v>48</v>
      </c>
      <c r="S11" s="55" t="s">
        <v>81</v>
      </c>
      <c r="T11" s="55" t="s">
        <v>82</v>
      </c>
      <c r="U11" s="56">
        <v>22640</v>
      </c>
      <c r="V11" s="57">
        <v>0.65</v>
      </c>
      <c r="W11" s="36"/>
      <c r="Y11" s="58" t="s">
        <v>73</v>
      </c>
      <c r="Z11" s="58" t="s">
        <v>45</v>
      </c>
      <c r="AA11" s="58" t="s">
        <v>69</v>
      </c>
      <c r="AB11" s="58" t="s">
        <v>48</v>
      </c>
      <c r="AC11" s="58" t="s">
        <v>75</v>
      </c>
      <c r="AD11" s="60">
        <f>AD9*2</f>
        <v>35700</v>
      </c>
      <c r="AE11" s="60">
        <v>120</v>
      </c>
    </row>
    <row r="12" spans="1:31" ht="11.25" customHeight="1" x14ac:dyDescent="0.2">
      <c r="A12" s="36">
        <v>10</v>
      </c>
      <c r="B12" s="42" t="str">
        <f t="shared" si="6"/>
        <v>NOVE</v>
      </c>
      <c r="C12" s="42" t="str">
        <f t="shared" si="7"/>
        <v>SEG/SEX</v>
      </c>
      <c r="D12" s="43" t="str">
        <f t="shared" si="8"/>
        <v>21H00</v>
      </c>
      <c r="E12" s="42" t="str">
        <f t="shared" si="9"/>
        <v>NOVELA</v>
      </c>
      <c r="F12" s="44" t="str">
        <f t="shared" si="10"/>
        <v xml:space="preserve">NOVELA 3 </v>
      </c>
      <c r="G12" s="45">
        <f>preços4[[#This Row],[30"]]*preços4[[#This Row],[COEF]]</f>
        <v>13991.25</v>
      </c>
      <c r="H12" s="45">
        <f t="shared" si="11"/>
        <v>21525</v>
      </c>
      <c r="I12" s="45">
        <f>preços4[[#This Row],[30"]]*1.5</f>
        <v>32287.5</v>
      </c>
      <c r="J12" s="45">
        <f>preços4[[#This Row],[30"]]*2</f>
        <v>43050</v>
      </c>
      <c r="K12" s="45">
        <f>preços4[[#This Row],[60"]]*2</f>
        <v>86100</v>
      </c>
      <c r="L12" s="46">
        <f t="shared" si="12"/>
        <v>0.65</v>
      </c>
      <c r="N12" s="53">
        <v>10</v>
      </c>
      <c r="O12" s="54" t="s">
        <v>45</v>
      </c>
      <c r="P12" s="61" t="s">
        <v>80</v>
      </c>
      <c r="Q12" s="55" t="s">
        <v>83</v>
      </c>
      <c r="R12" s="55" t="s">
        <v>66</v>
      </c>
      <c r="S12" s="55" t="s">
        <v>84</v>
      </c>
      <c r="T12" s="55" t="s">
        <v>85</v>
      </c>
      <c r="U12" s="56">
        <v>21525</v>
      </c>
      <c r="V12" s="57">
        <v>0.65</v>
      </c>
      <c r="W12" s="36"/>
      <c r="Y12" s="58" t="s">
        <v>73</v>
      </c>
      <c r="Z12" s="58" t="s">
        <v>45</v>
      </c>
      <c r="AA12" s="58" t="s">
        <v>69</v>
      </c>
      <c r="AB12" s="58" t="s">
        <v>48</v>
      </c>
      <c r="AC12" s="58" t="s">
        <v>75</v>
      </c>
      <c r="AD12" s="60">
        <f>AD9*2.5</f>
        <v>44625</v>
      </c>
      <c r="AE12" s="60">
        <v>150</v>
      </c>
    </row>
    <row r="13" spans="1:31" ht="11.25" customHeight="1" x14ac:dyDescent="0.2">
      <c r="A13" s="36">
        <v>11</v>
      </c>
      <c r="B13" s="42" t="str">
        <f t="shared" si="6"/>
        <v>NV22</v>
      </c>
      <c r="C13" s="42" t="str">
        <f t="shared" si="7"/>
        <v>SEG/SEX</v>
      </c>
      <c r="D13" s="43" t="str">
        <f t="shared" si="8"/>
        <v>22H00</v>
      </c>
      <c r="E13" s="42" t="str">
        <f t="shared" si="9"/>
        <v>NOVELA</v>
      </c>
      <c r="F13" s="44" t="str">
        <f t="shared" si="10"/>
        <v>NOVELA 22H</v>
      </c>
      <c r="G13" s="45">
        <f>preços4[[#This Row],[30"]]*preços4[[#This Row],[COEF]]</f>
        <v>14351.35</v>
      </c>
      <c r="H13" s="45">
        <f t="shared" si="11"/>
        <v>22079</v>
      </c>
      <c r="I13" s="45">
        <f>preços4[[#This Row],[30"]]*1.5</f>
        <v>33118.5</v>
      </c>
      <c r="J13" s="45">
        <f>preços4[[#This Row],[30"]]*2</f>
        <v>44158</v>
      </c>
      <c r="K13" s="45">
        <f>preços4[[#This Row],[60"]]*2</f>
        <v>88316</v>
      </c>
      <c r="L13" s="46">
        <f t="shared" si="12"/>
        <v>0.65</v>
      </c>
      <c r="N13" s="53">
        <v>11</v>
      </c>
      <c r="O13" s="54" t="s">
        <v>45</v>
      </c>
      <c r="P13" s="61" t="s">
        <v>83</v>
      </c>
      <c r="Q13" s="55" t="s">
        <v>164</v>
      </c>
      <c r="R13" s="55" t="s">
        <v>66</v>
      </c>
      <c r="S13" s="55" t="s">
        <v>86</v>
      </c>
      <c r="T13" s="55" t="s">
        <v>87</v>
      </c>
      <c r="U13" s="56">
        <v>22079</v>
      </c>
      <c r="V13" s="57">
        <v>0.65</v>
      </c>
      <c r="W13" s="36"/>
      <c r="Y13" s="58" t="s">
        <v>73</v>
      </c>
      <c r="Z13" s="58" t="s">
        <v>45</v>
      </c>
      <c r="AA13" s="58" t="s">
        <v>69</v>
      </c>
      <c r="AB13" s="58" t="s">
        <v>48</v>
      </c>
      <c r="AC13" s="58" t="s">
        <v>75</v>
      </c>
      <c r="AD13" s="60">
        <f>AD9*3</f>
        <v>53550</v>
      </c>
      <c r="AE13" s="60">
        <v>180</v>
      </c>
    </row>
    <row r="14" spans="1:31" ht="11.25" customHeight="1" x14ac:dyDescent="0.2">
      <c r="A14" s="36">
        <v>12</v>
      </c>
      <c r="B14" s="42" t="str">
        <f t="shared" si="6"/>
        <v>FZEN</v>
      </c>
      <c r="C14" s="42" t="str">
        <f t="shared" si="7"/>
        <v>SEG A DOM</v>
      </c>
      <c r="D14" s="43" t="str">
        <f t="shared" si="8"/>
        <v>22H30</v>
      </c>
      <c r="E14" s="42" t="str">
        <f t="shared" si="9"/>
        <v>REALITY SHOW</v>
      </c>
      <c r="F14" s="44" t="str">
        <f t="shared" si="10"/>
        <v>A FAZENDA</v>
      </c>
      <c r="G14" s="45">
        <f>preços4[[#This Row],[30"]]*preços4[[#This Row],[COEF]]</f>
        <v>8916.0500000000011</v>
      </c>
      <c r="H14" s="45">
        <f t="shared" si="11"/>
        <v>13717</v>
      </c>
      <c r="I14" s="45">
        <f>preços4[[#This Row],[30"]]*1.5</f>
        <v>20575.5</v>
      </c>
      <c r="J14" s="45">
        <f>preços4[[#This Row],[30"]]*2</f>
        <v>27434</v>
      </c>
      <c r="K14" s="45">
        <f>preços4[[#This Row],[60"]]*2</f>
        <v>54868</v>
      </c>
      <c r="L14" s="46">
        <f t="shared" si="12"/>
        <v>0.65</v>
      </c>
      <c r="N14" s="53">
        <v>12</v>
      </c>
      <c r="O14" s="54" t="s">
        <v>165</v>
      </c>
      <c r="P14" s="61" t="s">
        <v>164</v>
      </c>
      <c r="Q14" s="55" t="s">
        <v>166</v>
      </c>
      <c r="R14" s="55" t="s">
        <v>92</v>
      </c>
      <c r="S14" s="55" t="s">
        <v>167</v>
      </c>
      <c r="T14" s="55" t="s">
        <v>168</v>
      </c>
      <c r="U14" s="56">
        <v>13717</v>
      </c>
      <c r="V14" s="57">
        <v>0.65</v>
      </c>
      <c r="W14" s="36"/>
      <c r="Y14" s="58" t="s">
        <v>49</v>
      </c>
      <c r="Z14" s="58" t="s">
        <v>45</v>
      </c>
      <c r="AA14" s="58" t="s">
        <v>46</v>
      </c>
      <c r="AB14" s="58" t="s">
        <v>48</v>
      </c>
      <c r="AC14" s="58" t="s">
        <v>89</v>
      </c>
      <c r="AD14" s="59">
        <v>5916</v>
      </c>
      <c r="AE14" s="60">
        <v>60</v>
      </c>
    </row>
    <row r="15" spans="1:31" ht="11.25" customHeight="1" x14ac:dyDescent="0.2">
      <c r="A15" s="36">
        <v>13</v>
      </c>
      <c r="B15" s="42" t="str">
        <f t="shared" si="6"/>
        <v>QUIL</v>
      </c>
      <c r="C15" s="42" t="str">
        <f t="shared" si="7"/>
        <v>SEX</v>
      </c>
      <c r="D15" s="43" t="str">
        <f t="shared" si="8"/>
        <v>23H00</v>
      </c>
      <c r="E15" s="42" t="str">
        <f t="shared" si="9"/>
        <v>REALITY SHOW</v>
      </c>
      <c r="F15" s="44" t="str">
        <f t="shared" si="10"/>
        <v>QUILOS MORTAIS</v>
      </c>
      <c r="G15" s="45">
        <f>preços4[[#This Row],[30"]]*preços4[[#This Row],[COEF]]</f>
        <v>7318.35</v>
      </c>
      <c r="H15" s="45">
        <f t="shared" si="11"/>
        <v>11259</v>
      </c>
      <c r="I15" s="45">
        <f>preços4[[#This Row],[30"]]*1.5</f>
        <v>16888.5</v>
      </c>
      <c r="J15" s="45">
        <f>preços4[[#This Row],[30"]]*2</f>
        <v>22518</v>
      </c>
      <c r="K15" s="45">
        <f>preços4[[#This Row],[60"]]*2</f>
        <v>45036</v>
      </c>
      <c r="L15" s="46">
        <f t="shared" si="12"/>
        <v>0.65</v>
      </c>
      <c r="N15" s="53">
        <v>13</v>
      </c>
      <c r="O15" s="54" t="s">
        <v>93</v>
      </c>
      <c r="P15" s="61" t="s">
        <v>126</v>
      </c>
      <c r="Q15" s="55" t="s">
        <v>90</v>
      </c>
      <c r="R15" s="55" t="s">
        <v>92</v>
      </c>
      <c r="S15" s="55" t="s">
        <v>94</v>
      </c>
      <c r="T15" s="55" t="s">
        <v>95</v>
      </c>
      <c r="U15" s="56">
        <v>11259</v>
      </c>
      <c r="V15" s="57">
        <v>0.65</v>
      </c>
      <c r="W15" s="36"/>
      <c r="Y15" s="58" t="s">
        <v>49</v>
      </c>
      <c r="Z15" s="58" t="s">
        <v>45</v>
      </c>
      <c r="AA15" s="58" t="s">
        <v>46</v>
      </c>
      <c r="AB15" s="58" t="s">
        <v>48</v>
      </c>
      <c r="AC15" s="58" t="s">
        <v>89</v>
      </c>
      <c r="AD15" s="60">
        <f>AD14*1.5</f>
        <v>8874</v>
      </c>
      <c r="AE15" s="60">
        <v>90</v>
      </c>
    </row>
    <row r="16" spans="1:31" ht="11.25" customHeight="1" x14ac:dyDescent="0.2">
      <c r="A16" s="36">
        <v>14</v>
      </c>
      <c r="B16" s="42" t="str">
        <f t="shared" si="6"/>
        <v>SPRE</v>
      </c>
      <c r="C16" s="42" t="str">
        <f t="shared" si="7"/>
        <v>SEG/QUA</v>
      </c>
      <c r="D16" s="43" t="str">
        <f t="shared" si="8"/>
        <v>23H45</v>
      </c>
      <c r="E16" s="42" t="str">
        <f t="shared" si="9"/>
        <v>SÉRIE</v>
      </c>
      <c r="F16" s="44" t="str">
        <f t="shared" si="10"/>
        <v>SÉRIE PREMIUM</v>
      </c>
      <c r="G16" s="45">
        <f>preços4[[#This Row],[30"]]*preços4[[#This Row],[COEF]]</f>
        <v>4483.7</v>
      </c>
      <c r="H16" s="45">
        <f t="shared" si="11"/>
        <v>6898</v>
      </c>
      <c r="I16" s="45">
        <f>preços4[[#This Row],[30"]]*1.5</f>
        <v>10347</v>
      </c>
      <c r="J16" s="45">
        <f>preços4[[#This Row],[30"]]*2</f>
        <v>13796</v>
      </c>
      <c r="K16" s="45">
        <f>preços4[[#This Row],[60"]]*2</f>
        <v>27592</v>
      </c>
      <c r="L16" s="46">
        <f t="shared" si="12"/>
        <v>0.65</v>
      </c>
      <c r="N16" s="53">
        <v>14</v>
      </c>
      <c r="O16" s="54" t="s">
        <v>96</v>
      </c>
      <c r="P16" s="61" t="s">
        <v>88</v>
      </c>
      <c r="Q16" s="55" t="s">
        <v>90</v>
      </c>
      <c r="R16" s="55" t="s">
        <v>97</v>
      </c>
      <c r="S16" s="55" t="s">
        <v>98</v>
      </c>
      <c r="T16" s="55" t="s">
        <v>99</v>
      </c>
      <c r="U16" s="56">
        <v>6898</v>
      </c>
      <c r="V16" s="57">
        <v>0.65</v>
      </c>
      <c r="W16" s="36"/>
      <c r="Y16" s="58" t="s">
        <v>49</v>
      </c>
      <c r="Z16" s="58" t="s">
        <v>45</v>
      </c>
      <c r="AA16" s="58" t="s">
        <v>46</v>
      </c>
      <c r="AB16" s="58" t="s">
        <v>48</v>
      </c>
      <c r="AC16" s="58" t="s">
        <v>89</v>
      </c>
      <c r="AD16" s="60">
        <f>AD14*2</f>
        <v>11832</v>
      </c>
      <c r="AE16" s="60">
        <v>120</v>
      </c>
    </row>
    <row r="17" spans="1:31" ht="11.25" customHeight="1" x14ac:dyDescent="0.2">
      <c r="A17" s="36">
        <v>15</v>
      </c>
      <c r="B17" s="42" t="str">
        <f t="shared" si="6"/>
        <v/>
      </c>
      <c r="C17" s="42" t="str">
        <f t="shared" si="7"/>
        <v/>
      </c>
      <c r="D17" s="43" t="str">
        <f t="shared" si="8"/>
        <v/>
      </c>
      <c r="E17" s="42" t="str">
        <f t="shared" si="9"/>
        <v/>
      </c>
      <c r="F17" s="44" t="str">
        <f t="shared" si="10"/>
        <v/>
      </c>
      <c r="G17" s="45" t="e">
        <f>preços4[[#This Row],[30"]]*preços4[[#This Row],[COEF]]</f>
        <v>#VALUE!</v>
      </c>
      <c r="H17" s="45" t="str">
        <f t="shared" si="11"/>
        <v/>
      </c>
      <c r="I17" s="45" t="e">
        <f>preços4[[#This Row],[30"]]*1.5</f>
        <v>#VALUE!</v>
      </c>
      <c r="J17" s="45" t="e">
        <f>preços4[[#This Row],[30"]]*2</f>
        <v>#VALUE!</v>
      </c>
      <c r="K17" s="45" t="e">
        <f>preços4[[#This Row],[60"]]*2</f>
        <v>#VALUE!</v>
      </c>
      <c r="L17" s="46" t="str">
        <f t="shared" si="12"/>
        <v/>
      </c>
      <c r="N17" s="53"/>
      <c r="O17" s="54"/>
      <c r="P17" s="61"/>
      <c r="Q17" s="55"/>
      <c r="R17" s="55"/>
      <c r="S17" s="55"/>
      <c r="T17" s="55"/>
      <c r="U17" s="56"/>
      <c r="V17" s="57"/>
      <c r="W17" s="36"/>
      <c r="Y17" s="58" t="s">
        <v>49</v>
      </c>
      <c r="Z17" s="58" t="s">
        <v>45</v>
      </c>
      <c r="AA17" s="58" t="s">
        <v>46</v>
      </c>
      <c r="AB17" s="58" t="s">
        <v>48</v>
      </c>
      <c r="AC17" s="58" t="s">
        <v>89</v>
      </c>
      <c r="AD17" s="60">
        <f>AD14*2.5</f>
        <v>14790</v>
      </c>
      <c r="AE17" s="60">
        <v>150</v>
      </c>
    </row>
    <row r="18" spans="1:31" ht="11.25" customHeight="1" x14ac:dyDescent="0.2">
      <c r="A18" s="36">
        <v>16</v>
      </c>
      <c r="B18" s="42" t="str">
        <f t="shared" si="6"/>
        <v>BRAS</v>
      </c>
      <c r="C18" s="42" t="str">
        <f t="shared" si="7"/>
        <v>SÁB</v>
      </c>
      <c r="D18" s="43" t="str">
        <f t="shared" si="8"/>
        <v>07H00</v>
      </c>
      <c r="E18" s="42" t="str">
        <f t="shared" si="9"/>
        <v>REPORTAGEM</v>
      </c>
      <c r="F18" s="44" t="str">
        <f t="shared" si="10"/>
        <v xml:space="preserve">BRASIL CAMINHONEIRO </v>
      </c>
      <c r="G18" s="45">
        <f>preços4[[#This Row],[30"]]*preços4[[#This Row],[COEF]]</f>
        <v>1331.5</v>
      </c>
      <c r="H18" s="45">
        <f t="shared" si="11"/>
        <v>2663</v>
      </c>
      <c r="I18" s="45">
        <f>preços4[[#This Row],[30"]]*1.5</f>
        <v>3994.5</v>
      </c>
      <c r="J18" s="45">
        <f>preços4[[#This Row],[30"]]*2</f>
        <v>5326</v>
      </c>
      <c r="K18" s="45">
        <f>preços4[[#This Row],[60"]]*2</f>
        <v>10652</v>
      </c>
      <c r="L18" s="46">
        <f t="shared" si="12"/>
        <v>0.5</v>
      </c>
      <c r="N18" s="53">
        <v>15</v>
      </c>
      <c r="O18" s="54" t="s">
        <v>101</v>
      </c>
      <c r="P18" s="61" t="s">
        <v>102</v>
      </c>
      <c r="Q18" s="55" t="s">
        <v>103</v>
      </c>
      <c r="R18" s="55" t="s">
        <v>63</v>
      </c>
      <c r="S18" s="55" t="s">
        <v>104</v>
      </c>
      <c r="T18" s="55" t="s">
        <v>105</v>
      </c>
      <c r="U18" s="56">
        <v>2663</v>
      </c>
      <c r="V18" s="57">
        <v>0.5</v>
      </c>
      <c r="W18" s="36"/>
      <c r="Y18" s="58" t="s">
        <v>49</v>
      </c>
      <c r="Z18" s="58" t="s">
        <v>45</v>
      </c>
      <c r="AA18" s="58" t="s">
        <v>46</v>
      </c>
      <c r="AB18" s="58" t="s">
        <v>48</v>
      </c>
      <c r="AC18" s="58" t="s">
        <v>89</v>
      </c>
      <c r="AD18" s="60">
        <f>AD14*3</f>
        <v>17748</v>
      </c>
      <c r="AE18" s="60">
        <v>180</v>
      </c>
    </row>
    <row r="19" spans="1:31" ht="11.25" customHeight="1" x14ac:dyDescent="0.2">
      <c r="A19" s="36">
        <v>17</v>
      </c>
      <c r="B19" s="42" t="str">
        <f t="shared" si="6"/>
        <v>FBES</v>
      </c>
      <c r="C19" s="42" t="str">
        <f t="shared" si="7"/>
        <v>SÁB</v>
      </c>
      <c r="D19" s="43" t="str">
        <f t="shared" si="8"/>
        <v>07H35</v>
      </c>
      <c r="E19" s="42" t="str">
        <f t="shared" si="9"/>
        <v>JORNALISMO</v>
      </c>
      <c r="F19" s="44" t="str">
        <f t="shared" si="10"/>
        <v>FALA BRASIL - Ed. de Sábado</v>
      </c>
      <c r="G19" s="45">
        <f>preços4[[#This Row],[30"]]*preços4[[#This Row],[COEF]]</f>
        <v>1641</v>
      </c>
      <c r="H19" s="45">
        <f t="shared" si="11"/>
        <v>3282</v>
      </c>
      <c r="I19" s="45">
        <f>preços4[[#This Row],[30"]]*1.5</f>
        <v>4923</v>
      </c>
      <c r="J19" s="45">
        <f>preços4[[#This Row],[30"]]*2</f>
        <v>6564</v>
      </c>
      <c r="K19" s="45">
        <f>preços4[[#This Row],[60"]]*2</f>
        <v>13128</v>
      </c>
      <c r="L19" s="46">
        <f t="shared" si="12"/>
        <v>0.5</v>
      </c>
      <c r="N19" s="53">
        <v>16</v>
      </c>
      <c r="O19" s="54" t="s">
        <v>101</v>
      </c>
      <c r="P19" s="61" t="s">
        <v>103</v>
      </c>
      <c r="Q19" s="55" t="s">
        <v>106</v>
      </c>
      <c r="R19" s="55" t="s">
        <v>48</v>
      </c>
      <c r="S19" s="55" t="s">
        <v>107</v>
      </c>
      <c r="T19" s="55" t="s">
        <v>108</v>
      </c>
      <c r="U19" s="56">
        <v>3282</v>
      </c>
      <c r="V19" s="57">
        <v>0.5</v>
      </c>
      <c r="W19" s="36"/>
      <c r="Y19" s="58" t="s">
        <v>77</v>
      </c>
      <c r="Z19" s="58" t="s">
        <v>45</v>
      </c>
      <c r="AA19" s="58" t="s">
        <v>72</v>
      </c>
      <c r="AB19" s="58" t="s">
        <v>48</v>
      </c>
      <c r="AC19" s="58" t="s">
        <v>100</v>
      </c>
      <c r="AD19" s="59">
        <v>20791.68</v>
      </c>
      <c r="AE19" s="60">
        <v>60</v>
      </c>
    </row>
    <row r="20" spans="1:31" ht="11.25" customHeight="1" x14ac:dyDescent="0.2">
      <c r="A20" s="36"/>
      <c r="B20" s="42" t="str">
        <f t="shared" si="6"/>
        <v>BAGS</v>
      </c>
      <c r="C20" s="42" t="str">
        <f t="shared" si="7"/>
        <v>SAB</v>
      </c>
      <c r="D20" s="43" t="str">
        <f t="shared" si="8"/>
        <v>13H00</v>
      </c>
      <c r="E20" s="42" t="str">
        <f t="shared" si="9"/>
        <v>REPORTAGEM</v>
      </c>
      <c r="F20" s="44" t="str">
        <f t="shared" si="10"/>
        <v xml:space="preserve">BALANÇO GERAL - Ed. de Sábado </v>
      </c>
      <c r="G20" s="45">
        <f>preços4[[#This Row],[30"]]*preços4[[#This Row],[COEF]]</f>
        <v>5373.55</v>
      </c>
      <c r="H20" s="45">
        <f t="shared" si="11"/>
        <v>8267</v>
      </c>
      <c r="I20" s="45">
        <f>preços4[[#This Row],[30"]]*1.5</f>
        <v>12400.5</v>
      </c>
      <c r="J20" s="45">
        <f>preços4[[#This Row],[30"]]*2</f>
        <v>16534</v>
      </c>
      <c r="K20" s="45">
        <f>preços4[[#This Row],[60"]]*2</f>
        <v>33068</v>
      </c>
      <c r="L20" s="46">
        <f t="shared" si="12"/>
        <v>0.65</v>
      </c>
      <c r="N20" s="47">
        <v>17</v>
      </c>
      <c r="O20" s="48" t="s">
        <v>109</v>
      </c>
      <c r="P20" s="49" t="s">
        <v>110</v>
      </c>
      <c r="Q20" s="49" t="s">
        <v>111</v>
      </c>
      <c r="R20" s="49" t="s">
        <v>63</v>
      </c>
      <c r="S20" s="49" t="s">
        <v>112</v>
      </c>
      <c r="T20" s="49" t="s">
        <v>169</v>
      </c>
      <c r="U20" s="50">
        <v>8267</v>
      </c>
      <c r="V20" s="51">
        <v>0.65</v>
      </c>
      <c r="W20" s="36"/>
      <c r="Y20" s="58" t="s">
        <v>77</v>
      </c>
      <c r="Z20" s="58" t="s">
        <v>45</v>
      </c>
      <c r="AA20" s="58" t="s">
        <v>72</v>
      </c>
      <c r="AB20" s="58" t="s">
        <v>48</v>
      </c>
      <c r="AC20" s="58" t="s">
        <v>100</v>
      </c>
      <c r="AD20" s="60">
        <f>AD19*1.5</f>
        <v>31187.52</v>
      </c>
      <c r="AE20" s="60">
        <v>90</v>
      </c>
    </row>
    <row r="21" spans="1:31" ht="11.25" customHeight="1" x14ac:dyDescent="0.2">
      <c r="A21" s="36">
        <v>18</v>
      </c>
      <c r="B21" s="42" t="str">
        <f t="shared" si="6"/>
        <v>CIAV</v>
      </c>
      <c r="C21" s="42" t="str">
        <f t="shared" si="7"/>
        <v>SÁB</v>
      </c>
      <c r="D21" s="43" t="str">
        <f t="shared" si="8"/>
        <v>15H00</v>
      </c>
      <c r="E21" s="42" t="str">
        <f t="shared" si="9"/>
        <v>FILME</v>
      </c>
      <c r="F21" s="44" t="str">
        <f t="shared" si="10"/>
        <v>CINE AVENTURA</v>
      </c>
      <c r="G21" s="45">
        <f>preços4[[#This Row],[30"]]*preços4[[#This Row],[COEF]]</f>
        <v>2625.35</v>
      </c>
      <c r="H21" s="45">
        <f t="shared" si="11"/>
        <v>4039</v>
      </c>
      <c r="I21" s="45">
        <f>preços4[[#This Row],[30"]]*1.5</f>
        <v>6058.5</v>
      </c>
      <c r="J21" s="45">
        <f>preços4[[#This Row],[30"]]*2</f>
        <v>8078</v>
      </c>
      <c r="K21" s="45">
        <f>preços4[[#This Row],[60"]]*2</f>
        <v>16156</v>
      </c>
      <c r="L21" s="46">
        <f t="shared" si="12"/>
        <v>0.65</v>
      </c>
      <c r="M21" s="36"/>
      <c r="N21" s="53">
        <v>18</v>
      </c>
      <c r="O21" s="54" t="s">
        <v>101</v>
      </c>
      <c r="P21" s="61" t="s">
        <v>111</v>
      </c>
      <c r="Q21" s="55" t="s">
        <v>113</v>
      </c>
      <c r="R21" s="55" t="s">
        <v>91</v>
      </c>
      <c r="S21" s="55" t="s">
        <v>114</v>
      </c>
      <c r="T21" s="55" t="s">
        <v>115</v>
      </c>
      <c r="U21" s="56">
        <v>4039</v>
      </c>
      <c r="V21" s="57">
        <v>0.65</v>
      </c>
      <c r="W21" s="36"/>
      <c r="Y21" s="58" t="s">
        <v>77</v>
      </c>
      <c r="Z21" s="58" t="s">
        <v>45</v>
      </c>
      <c r="AA21" s="58" t="s">
        <v>72</v>
      </c>
      <c r="AB21" s="58" t="s">
        <v>48</v>
      </c>
      <c r="AC21" s="58" t="s">
        <v>100</v>
      </c>
      <c r="AD21" s="60">
        <f>AD19*2</f>
        <v>41583.360000000001</v>
      </c>
      <c r="AE21" s="60">
        <v>120</v>
      </c>
    </row>
    <row r="22" spans="1:31" ht="11.25" customHeight="1" x14ac:dyDescent="0.2">
      <c r="A22" s="36">
        <v>19</v>
      </c>
      <c r="B22" s="42" t="str">
        <f t="shared" si="6"/>
        <v>CAES</v>
      </c>
      <c r="C22" s="42" t="str">
        <f t="shared" si="7"/>
        <v>SÁB</v>
      </c>
      <c r="D22" s="43" t="str">
        <f t="shared" si="8"/>
        <v>17H00</v>
      </c>
      <c r="E22" s="42" t="str">
        <f t="shared" si="9"/>
        <v>JORNALISMO</v>
      </c>
      <c r="F22" s="44" t="str">
        <f t="shared" si="10"/>
        <v>CIDADE ALERTA - Ed. de Sábado</v>
      </c>
      <c r="G22" s="45">
        <f>preços4[[#This Row],[30"]]*preços4[[#This Row],[COEF]]</f>
        <v>2444</v>
      </c>
      <c r="H22" s="45">
        <f t="shared" si="11"/>
        <v>3760</v>
      </c>
      <c r="I22" s="45">
        <f>preços4[[#This Row],[30"]]*1.5</f>
        <v>5640</v>
      </c>
      <c r="J22" s="45">
        <f>preços4[[#This Row],[30"]]*2</f>
        <v>7520</v>
      </c>
      <c r="K22" s="45">
        <f>preços4[[#This Row],[60"]]*2</f>
        <v>15040</v>
      </c>
      <c r="L22" s="46">
        <f t="shared" si="12"/>
        <v>0.65</v>
      </c>
      <c r="M22" s="36"/>
      <c r="N22" s="53">
        <v>19</v>
      </c>
      <c r="O22" s="54" t="s">
        <v>101</v>
      </c>
      <c r="P22" s="61" t="s">
        <v>113</v>
      </c>
      <c r="Q22" s="55" t="s">
        <v>121</v>
      </c>
      <c r="R22" s="55" t="s">
        <v>48</v>
      </c>
      <c r="S22" s="55" t="s">
        <v>122</v>
      </c>
      <c r="T22" s="55" t="s">
        <v>123</v>
      </c>
      <c r="U22" s="56">
        <v>3760</v>
      </c>
      <c r="V22" s="57">
        <v>0.65</v>
      </c>
      <c r="W22" s="36"/>
      <c r="Y22" s="58" t="s">
        <v>77</v>
      </c>
      <c r="Z22" s="58" t="s">
        <v>45</v>
      </c>
      <c r="AA22" s="58" t="s">
        <v>72</v>
      </c>
      <c r="AB22" s="58" t="s">
        <v>48</v>
      </c>
      <c r="AC22" s="58" t="s">
        <v>100</v>
      </c>
      <c r="AD22" s="60">
        <f>AD19*2.5</f>
        <v>51979.199999999997</v>
      </c>
      <c r="AE22" s="60">
        <v>150</v>
      </c>
    </row>
    <row r="23" spans="1:31" x14ac:dyDescent="0.2">
      <c r="A23" s="36">
        <v>20</v>
      </c>
      <c r="B23" s="42" t="str">
        <f t="shared" si="6"/>
        <v>JRES</v>
      </c>
      <c r="C23" s="42" t="str">
        <f t="shared" si="7"/>
        <v>SÁB</v>
      </c>
      <c r="D23" s="43" t="str">
        <f t="shared" si="8"/>
        <v>19H45</v>
      </c>
      <c r="E23" s="42" t="str">
        <f t="shared" si="9"/>
        <v>JORNALISMO</v>
      </c>
      <c r="F23" s="44" t="str">
        <f t="shared" si="10"/>
        <v>JORNAL DA RECORD - Ed. de Sábado</v>
      </c>
      <c r="G23" s="45">
        <f>preços4[[#This Row],[30"]]*preços4[[#This Row],[COEF]]</f>
        <v>12842.050000000001</v>
      </c>
      <c r="H23" s="45">
        <f t="shared" si="11"/>
        <v>19757</v>
      </c>
      <c r="I23" s="45">
        <f>preços4[[#This Row],[30"]]*1.5</f>
        <v>29635.5</v>
      </c>
      <c r="J23" s="45">
        <f>preços4[[#This Row],[30"]]*2</f>
        <v>39514</v>
      </c>
      <c r="K23" s="45">
        <f>preços4[[#This Row],[60"]]*2</f>
        <v>79028</v>
      </c>
      <c r="L23" s="46">
        <f t="shared" si="12"/>
        <v>0.65</v>
      </c>
      <c r="M23" s="36"/>
      <c r="N23" s="53">
        <v>20</v>
      </c>
      <c r="O23" s="54" t="s">
        <v>101</v>
      </c>
      <c r="P23" s="61" t="s">
        <v>121</v>
      </c>
      <c r="Q23" s="55" t="s">
        <v>80</v>
      </c>
      <c r="R23" s="55" t="s">
        <v>48</v>
      </c>
      <c r="S23" s="55" t="s">
        <v>124</v>
      </c>
      <c r="T23" s="55" t="s">
        <v>125</v>
      </c>
      <c r="U23" s="56">
        <v>19757</v>
      </c>
      <c r="V23" s="57">
        <v>0.65</v>
      </c>
      <c r="W23" s="36"/>
      <c r="Y23" s="58" t="s">
        <v>77</v>
      </c>
      <c r="Z23" s="58" t="s">
        <v>45</v>
      </c>
      <c r="AA23" s="58" t="s">
        <v>72</v>
      </c>
      <c r="AB23" s="58" t="s">
        <v>48</v>
      </c>
      <c r="AC23" s="58" t="s">
        <v>100</v>
      </c>
      <c r="AD23" s="60">
        <f>AD19*3</f>
        <v>62375.040000000001</v>
      </c>
      <c r="AE23" s="60">
        <v>180</v>
      </c>
    </row>
    <row r="24" spans="1:31" x14ac:dyDescent="0.2">
      <c r="A24" s="36">
        <v>21</v>
      </c>
      <c r="B24" s="42" t="str">
        <f t="shared" si="6"/>
        <v>CAE2</v>
      </c>
      <c r="C24" s="42" t="str">
        <f t="shared" si="7"/>
        <v>SÁB</v>
      </c>
      <c r="D24" s="43" t="str">
        <f t="shared" si="8"/>
        <v>21H00</v>
      </c>
      <c r="E24" s="42" t="str">
        <f t="shared" si="9"/>
        <v>JORNALISMO</v>
      </c>
      <c r="F24" s="44" t="str">
        <f t="shared" si="10"/>
        <v xml:space="preserve">CIDADE ALERTA 2 - Ed. de Sábado </v>
      </c>
      <c r="G24" s="45">
        <f>preços4[[#This Row],[30"]]*preços4[[#This Row],[COEF]]</f>
        <v>2444</v>
      </c>
      <c r="H24" s="45">
        <f t="shared" si="11"/>
        <v>3760</v>
      </c>
      <c r="I24" s="45">
        <f>preços4[[#This Row],[30"]]*1.5</f>
        <v>5640</v>
      </c>
      <c r="J24" s="45">
        <f>preços4[[#This Row],[30"]]*2</f>
        <v>7520</v>
      </c>
      <c r="K24" s="45">
        <f>preços4[[#This Row],[60"]]*2</f>
        <v>15040</v>
      </c>
      <c r="L24" s="46">
        <f t="shared" si="12"/>
        <v>0.65</v>
      </c>
      <c r="M24" s="36"/>
      <c r="N24" s="53">
        <v>21</v>
      </c>
      <c r="O24" s="54" t="s">
        <v>101</v>
      </c>
      <c r="P24" s="61" t="s">
        <v>80</v>
      </c>
      <c r="Q24" s="55" t="s">
        <v>164</v>
      </c>
      <c r="R24" s="55" t="s">
        <v>48</v>
      </c>
      <c r="S24" s="55" t="s">
        <v>170</v>
      </c>
      <c r="T24" s="55" t="s">
        <v>171</v>
      </c>
      <c r="U24" s="56">
        <v>3760</v>
      </c>
      <c r="V24" s="57">
        <v>0.65</v>
      </c>
      <c r="W24" s="36"/>
      <c r="Y24" s="58" t="s">
        <v>116</v>
      </c>
      <c r="Z24" s="58" t="s">
        <v>117</v>
      </c>
      <c r="AA24" s="58" t="s">
        <v>118</v>
      </c>
      <c r="AB24" s="58" t="s">
        <v>119</v>
      </c>
      <c r="AC24" s="58" t="s">
        <v>120</v>
      </c>
      <c r="AD24" s="59">
        <v>8874</v>
      </c>
      <c r="AE24" s="60">
        <v>60</v>
      </c>
    </row>
    <row r="25" spans="1:31" x14ac:dyDescent="0.2">
      <c r="A25" s="36">
        <v>22</v>
      </c>
      <c r="B25" s="42" t="str">
        <f t="shared" si="6"/>
        <v>STSA</v>
      </c>
      <c r="C25" s="42" t="str">
        <f t="shared" si="7"/>
        <v>SÁB</v>
      </c>
      <c r="D25" s="43" t="str">
        <f t="shared" si="8"/>
        <v>23H15</v>
      </c>
      <c r="E25" s="42" t="str">
        <f t="shared" si="9"/>
        <v>FILME</v>
      </c>
      <c r="F25" s="44" t="str">
        <f t="shared" si="10"/>
        <v>SUPER TELA</v>
      </c>
      <c r="G25" s="45">
        <f>preços4[[#This Row],[30"]]*preços4[[#This Row],[COEF]]</f>
        <v>7318.35</v>
      </c>
      <c r="H25" s="45">
        <f t="shared" si="11"/>
        <v>11259</v>
      </c>
      <c r="I25" s="45">
        <f>preços4[[#This Row],[30"]]*1.5</f>
        <v>16888.5</v>
      </c>
      <c r="J25" s="45">
        <f>preços4[[#This Row],[30"]]*2</f>
        <v>22518</v>
      </c>
      <c r="K25" s="45">
        <f>preços4[[#This Row],[60"]]*2</f>
        <v>45036</v>
      </c>
      <c r="L25" s="46">
        <f t="shared" si="12"/>
        <v>0.65</v>
      </c>
      <c r="M25" s="36"/>
      <c r="N25" s="53">
        <v>22</v>
      </c>
      <c r="O25" s="54" t="s">
        <v>101</v>
      </c>
      <c r="P25" s="61" t="s">
        <v>172</v>
      </c>
      <c r="Q25" s="55" t="s">
        <v>127</v>
      </c>
      <c r="R25" s="55" t="s">
        <v>91</v>
      </c>
      <c r="S25" s="55" t="s">
        <v>128</v>
      </c>
      <c r="T25" s="55" t="s">
        <v>129</v>
      </c>
      <c r="U25" s="56">
        <v>11259</v>
      </c>
      <c r="V25" s="57">
        <v>0.65</v>
      </c>
      <c r="W25" s="36"/>
      <c r="Y25" s="58" t="s">
        <v>116</v>
      </c>
      <c r="Z25" s="58" t="s">
        <v>117</v>
      </c>
      <c r="AA25" s="58" t="s">
        <v>118</v>
      </c>
      <c r="AB25" s="58" t="s">
        <v>119</v>
      </c>
      <c r="AC25" s="58" t="s">
        <v>120</v>
      </c>
      <c r="AD25" s="60">
        <f>AD24*1.5</f>
        <v>13311</v>
      </c>
      <c r="AE25" s="60">
        <v>90</v>
      </c>
    </row>
    <row r="26" spans="1:31" x14ac:dyDescent="0.2">
      <c r="A26" s="36">
        <v>23</v>
      </c>
      <c r="B26" s="42" t="str">
        <f t="shared" si="6"/>
        <v/>
      </c>
      <c r="C26" s="42" t="str">
        <f t="shared" si="7"/>
        <v/>
      </c>
      <c r="D26" s="43" t="str">
        <f t="shared" si="8"/>
        <v/>
      </c>
      <c r="E26" s="42" t="str">
        <f t="shared" si="9"/>
        <v/>
      </c>
      <c r="F26" s="44" t="str">
        <f t="shared" si="10"/>
        <v/>
      </c>
      <c r="G26" s="45" t="e">
        <f>preços4[[#This Row],[30"]]*preços4[[#This Row],[COEF]]</f>
        <v>#VALUE!</v>
      </c>
      <c r="H26" s="45" t="str">
        <f t="shared" si="11"/>
        <v/>
      </c>
      <c r="I26" s="45" t="e">
        <f>preços4[[#This Row],[30"]]*1.5</f>
        <v>#VALUE!</v>
      </c>
      <c r="J26" s="45" t="e">
        <f>preços4[[#This Row],[30"]]*2</f>
        <v>#VALUE!</v>
      </c>
      <c r="K26" s="45" t="e">
        <f>preços4[[#This Row],[60"]]*2</f>
        <v>#VALUE!</v>
      </c>
      <c r="L26" s="46" t="str">
        <f t="shared" si="12"/>
        <v/>
      </c>
      <c r="M26" s="36"/>
      <c r="N26" s="53"/>
      <c r="O26" s="54"/>
      <c r="P26" s="61"/>
      <c r="Q26" s="55"/>
      <c r="R26" s="55"/>
      <c r="S26" s="55"/>
      <c r="T26" s="55"/>
      <c r="U26" s="56"/>
      <c r="V26" s="57"/>
      <c r="W26" s="36"/>
      <c r="Y26" s="58" t="s">
        <v>116</v>
      </c>
      <c r="Z26" s="58" t="s">
        <v>117</v>
      </c>
      <c r="AA26" s="58" t="s">
        <v>118</v>
      </c>
      <c r="AB26" s="58" t="s">
        <v>119</v>
      </c>
      <c r="AC26" s="58" t="s">
        <v>120</v>
      </c>
      <c r="AD26" s="60">
        <f>AD24*2</f>
        <v>17748</v>
      </c>
      <c r="AE26" s="60">
        <v>120</v>
      </c>
    </row>
    <row r="27" spans="1:31" x14ac:dyDescent="0.2">
      <c r="A27" s="36">
        <v>24</v>
      </c>
      <c r="B27" s="42" t="str">
        <f t="shared" si="6"/>
        <v>ARGO</v>
      </c>
      <c r="C27" s="42" t="str">
        <f t="shared" si="7"/>
        <v>DOM</v>
      </c>
      <c r="D27" s="43" t="str">
        <f t="shared" si="8"/>
        <v>10H00</v>
      </c>
      <c r="E27" s="42" t="str">
        <f t="shared" si="9"/>
        <v>JORNALISMO</v>
      </c>
      <c r="F27" s="44" t="str">
        <f t="shared" si="10"/>
        <v>AGRO RECORD</v>
      </c>
      <c r="G27" s="45">
        <f>preços4[[#This Row],[30"]]*preços4[[#This Row],[COEF]]</f>
        <v>2512.9</v>
      </c>
      <c r="H27" s="45">
        <f t="shared" si="11"/>
        <v>3866</v>
      </c>
      <c r="I27" s="45">
        <f>preços4[[#This Row],[30"]]*1.5</f>
        <v>5799</v>
      </c>
      <c r="J27" s="45">
        <f>preços4[[#This Row],[30"]]*2</f>
        <v>7732</v>
      </c>
      <c r="K27" s="45">
        <f>preços4[[#This Row],[60"]]*2</f>
        <v>15464</v>
      </c>
      <c r="L27" s="46">
        <f t="shared" si="12"/>
        <v>0.65</v>
      </c>
      <c r="M27" s="36"/>
      <c r="N27" s="47">
        <v>23</v>
      </c>
      <c r="O27" s="48" t="s">
        <v>117</v>
      </c>
      <c r="P27" s="49" t="s">
        <v>118</v>
      </c>
      <c r="Q27" s="49" t="s">
        <v>130</v>
      </c>
      <c r="R27" s="49" t="s">
        <v>48</v>
      </c>
      <c r="S27" s="49" t="s">
        <v>116</v>
      </c>
      <c r="T27" s="49" t="s">
        <v>120</v>
      </c>
      <c r="U27" s="50">
        <v>3866</v>
      </c>
      <c r="V27" s="51">
        <v>0.65</v>
      </c>
      <c r="W27" s="36"/>
      <c r="Y27" s="58" t="s">
        <v>116</v>
      </c>
      <c r="Z27" s="58" t="s">
        <v>117</v>
      </c>
      <c r="AA27" s="58" t="s">
        <v>118</v>
      </c>
      <c r="AB27" s="58" t="s">
        <v>119</v>
      </c>
      <c r="AC27" s="58" t="s">
        <v>120</v>
      </c>
      <c r="AD27" s="60">
        <f>AD24*2.5</f>
        <v>22185</v>
      </c>
      <c r="AE27" s="60">
        <v>150</v>
      </c>
    </row>
    <row r="28" spans="1:31" x14ac:dyDescent="0.2">
      <c r="A28" s="36">
        <v>25</v>
      </c>
      <c r="B28" s="42" t="str">
        <f t="shared" si="6"/>
        <v>RKCR</v>
      </c>
      <c r="C28" s="42" t="str">
        <f t="shared" si="7"/>
        <v>DOM</v>
      </c>
      <c r="D28" s="43" t="str">
        <f t="shared" si="8"/>
        <v>11H00</v>
      </c>
      <c r="E28" s="42" t="str">
        <f t="shared" si="9"/>
        <v>SÉRIE</v>
      </c>
      <c r="F28" s="44" t="str">
        <f t="shared" si="10"/>
        <v>RECORD TEEN 1 (EU, A PATROA E AS CRIANÇAS)</v>
      </c>
      <c r="G28" s="45">
        <f>preços4[[#This Row],[30"]]*preços4[[#This Row],[COEF]]</f>
        <v>5415.8</v>
      </c>
      <c r="H28" s="45">
        <f t="shared" si="11"/>
        <v>8332</v>
      </c>
      <c r="I28" s="45">
        <f>preços4[[#This Row],[30"]]*1.5</f>
        <v>12498</v>
      </c>
      <c r="J28" s="45">
        <f>preços4[[#This Row],[30"]]*2</f>
        <v>16664</v>
      </c>
      <c r="K28" s="45">
        <f>preços4[[#This Row],[60"]]*2</f>
        <v>33328</v>
      </c>
      <c r="L28" s="46">
        <f t="shared" si="12"/>
        <v>0.65</v>
      </c>
      <c r="M28" s="36"/>
      <c r="N28" s="53">
        <v>24</v>
      </c>
      <c r="O28" s="54" t="s">
        <v>117</v>
      </c>
      <c r="P28" s="61" t="s">
        <v>130</v>
      </c>
      <c r="Q28" s="55" t="s">
        <v>131</v>
      </c>
      <c r="R28" s="55" t="s">
        <v>97</v>
      </c>
      <c r="S28" s="55" t="s">
        <v>132</v>
      </c>
      <c r="T28" s="55" t="s">
        <v>133</v>
      </c>
      <c r="U28" s="56">
        <v>8332</v>
      </c>
      <c r="V28" s="57">
        <v>0.65</v>
      </c>
      <c r="W28" s="36"/>
      <c r="Y28" s="58" t="s">
        <v>116</v>
      </c>
      <c r="Z28" s="58" t="s">
        <v>117</v>
      </c>
      <c r="AA28" s="58" t="s">
        <v>118</v>
      </c>
      <c r="AB28" s="58" t="s">
        <v>119</v>
      </c>
      <c r="AC28" s="58" t="s">
        <v>120</v>
      </c>
      <c r="AD28" s="60">
        <f>AD24*3</f>
        <v>26622</v>
      </c>
      <c r="AE28" s="60">
        <v>180</v>
      </c>
    </row>
    <row r="29" spans="1:31" x14ac:dyDescent="0.2">
      <c r="A29" s="36"/>
      <c r="B29" s="42" t="str">
        <f t="shared" si="6"/>
        <v>CMDM</v>
      </c>
      <c r="C29" s="42" t="str">
        <f t="shared" si="7"/>
        <v>DOM</v>
      </c>
      <c r="D29" s="43" t="str">
        <f t="shared" si="8"/>
        <v>14H00</v>
      </c>
      <c r="E29" s="42" t="str">
        <f t="shared" si="9"/>
        <v>FILME</v>
      </c>
      <c r="F29" s="44" t="str">
        <f t="shared" si="10"/>
        <v>CINE MAIOR</v>
      </c>
      <c r="G29" s="45">
        <f>preços4[[#This Row],[30"]]*preços4[[#This Row],[COEF]]</f>
        <v>5415.8</v>
      </c>
      <c r="H29" s="45">
        <f t="shared" si="11"/>
        <v>8332</v>
      </c>
      <c r="I29" s="45">
        <f>preços4[[#This Row],[30"]]*1.5</f>
        <v>12498</v>
      </c>
      <c r="J29" s="45">
        <f>preços4[[#This Row],[30"]]*2</f>
        <v>16664</v>
      </c>
      <c r="K29" s="45">
        <f>preços4[[#This Row],[60"]]*2</f>
        <v>33328</v>
      </c>
      <c r="L29" s="46">
        <f t="shared" si="12"/>
        <v>0.65</v>
      </c>
      <c r="M29" s="36"/>
      <c r="N29" s="53">
        <v>25</v>
      </c>
      <c r="O29" s="54" t="s">
        <v>117</v>
      </c>
      <c r="P29" s="61" t="s">
        <v>173</v>
      </c>
      <c r="Q29" s="55" t="s">
        <v>62</v>
      </c>
      <c r="R29" s="55" t="s">
        <v>91</v>
      </c>
      <c r="S29" s="55" t="s">
        <v>134</v>
      </c>
      <c r="T29" s="55" t="s">
        <v>135</v>
      </c>
      <c r="U29" s="56">
        <v>8332</v>
      </c>
      <c r="V29" s="57">
        <v>0.65</v>
      </c>
      <c r="W29" s="36"/>
      <c r="Y29" s="58" t="s">
        <v>112</v>
      </c>
      <c r="Z29" s="58" t="s">
        <v>101</v>
      </c>
      <c r="AA29" s="58" t="s">
        <v>110</v>
      </c>
      <c r="AB29" s="58" t="s">
        <v>48</v>
      </c>
      <c r="AC29" s="58" t="s">
        <v>160</v>
      </c>
      <c r="AD29" s="59">
        <v>18360</v>
      </c>
      <c r="AE29" s="60">
        <v>60</v>
      </c>
    </row>
    <row r="30" spans="1:31" x14ac:dyDescent="0.2">
      <c r="A30" s="36">
        <v>26</v>
      </c>
      <c r="B30" s="42" t="str">
        <f t="shared" si="6"/>
        <v>STST</v>
      </c>
      <c r="C30" s="42" t="str">
        <f t="shared" si="7"/>
        <v>DOM</v>
      </c>
      <c r="D30" s="43" t="str">
        <f t="shared" si="8"/>
        <v>15H30</v>
      </c>
      <c r="E30" s="42" t="str">
        <f t="shared" si="9"/>
        <v>GAME SHOW</v>
      </c>
      <c r="F30" s="44" t="str">
        <f t="shared" si="10"/>
        <v>ACERTE OU CAIA</v>
      </c>
      <c r="G30" s="45">
        <f>preços4[[#This Row],[30"]]*preços4[[#This Row],[COEF]]</f>
        <v>6728.1500000000005</v>
      </c>
      <c r="H30" s="45">
        <f t="shared" si="11"/>
        <v>10351</v>
      </c>
      <c r="I30" s="45">
        <f>preços4[[#This Row],[30"]]*1.5</f>
        <v>15526.5</v>
      </c>
      <c r="J30" s="45">
        <f>preços4[[#This Row],[30"]]*2</f>
        <v>20702</v>
      </c>
      <c r="K30" s="45">
        <f>preços4[[#This Row],[60"]]*2</f>
        <v>41404</v>
      </c>
      <c r="L30" s="46">
        <f t="shared" si="12"/>
        <v>0.65</v>
      </c>
      <c r="M30" s="36"/>
      <c r="N30" s="53">
        <v>26</v>
      </c>
      <c r="O30" s="54" t="s">
        <v>117</v>
      </c>
      <c r="P30" s="61" t="s">
        <v>62</v>
      </c>
      <c r="Q30" s="55" t="s">
        <v>69</v>
      </c>
      <c r="R30" s="55" t="s">
        <v>136</v>
      </c>
      <c r="S30" s="55" t="s">
        <v>137</v>
      </c>
      <c r="T30" s="55" t="s">
        <v>138</v>
      </c>
      <c r="U30" s="56">
        <v>10351</v>
      </c>
      <c r="V30" s="57">
        <v>0.65</v>
      </c>
      <c r="W30" s="36"/>
      <c r="Y30" s="58" t="s">
        <v>112</v>
      </c>
      <c r="Z30" s="58" t="s">
        <v>101</v>
      </c>
      <c r="AA30" s="58" t="s">
        <v>110</v>
      </c>
      <c r="AB30" s="58" t="s">
        <v>48</v>
      </c>
      <c r="AC30" s="58" t="s">
        <v>160</v>
      </c>
      <c r="AD30" s="60">
        <f>AD29*1.5</f>
        <v>27540</v>
      </c>
      <c r="AE30" s="60">
        <v>90</v>
      </c>
    </row>
    <row r="31" spans="1:31" x14ac:dyDescent="0.2">
      <c r="A31" s="36">
        <v>27</v>
      </c>
      <c r="B31" s="42" t="str">
        <f t="shared" si="6"/>
        <v>LVDC</v>
      </c>
      <c r="C31" s="42" t="str">
        <f t="shared" si="7"/>
        <v>DOM</v>
      </c>
      <c r="D31" s="43" t="str">
        <f t="shared" si="8"/>
        <v>18H00</v>
      </c>
      <c r="E31" s="42" t="str">
        <f t="shared" si="9"/>
        <v>REALITY SHOW</v>
      </c>
      <c r="F31" s="44" t="str">
        <f t="shared" si="10"/>
        <v xml:space="preserve">LOVE &amp; DANCE (Exceto em dias de jogos) </v>
      </c>
      <c r="G31" s="45">
        <f>preços4[[#This Row],[30"]]*preços4[[#This Row],[COEF]]</f>
        <v>6728.1500000000005</v>
      </c>
      <c r="H31" s="45">
        <f t="shared" si="11"/>
        <v>10351</v>
      </c>
      <c r="I31" s="45">
        <f>preços4[[#This Row],[30"]]*1.5</f>
        <v>15526.5</v>
      </c>
      <c r="J31" s="45">
        <f>preços4[[#This Row],[30"]]*2</f>
        <v>20702</v>
      </c>
      <c r="K31" s="45">
        <f>preços4[[#This Row],[60"]]*2</f>
        <v>41404</v>
      </c>
      <c r="L31" s="46">
        <f t="shared" si="12"/>
        <v>0.65</v>
      </c>
      <c r="M31" s="36"/>
      <c r="N31" s="53">
        <v>27</v>
      </c>
      <c r="O31" s="54" t="s">
        <v>117</v>
      </c>
      <c r="P31" s="61" t="s">
        <v>69</v>
      </c>
      <c r="Q31" s="55" t="s">
        <v>121</v>
      </c>
      <c r="R31" s="55" t="s">
        <v>92</v>
      </c>
      <c r="S31" s="55" t="s">
        <v>139</v>
      </c>
      <c r="T31" s="55" t="s">
        <v>140</v>
      </c>
      <c r="U31" s="56">
        <v>10351</v>
      </c>
      <c r="V31" s="57">
        <v>0.65</v>
      </c>
      <c r="W31" s="36"/>
      <c r="Y31" s="58" t="s">
        <v>112</v>
      </c>
      <c r="Z31" s="58" t="s">
        <v>101</v>
      </c>
      <c r="AA31" s="58" t="s">
        <v>110</v>
      </c>
      <c r="AB31" s="58" t="s">
        <v>48</v>
      </c>
      <c r="AC31" s="58" t="s">
        <v>160</v>
      </c>
      <c r="AD31" s="60">
        <f>AD29*2</f>
        <v>36720</v>
      </c>
      <c r="AE31" s="60">
        <v>120</v>
      </c>
    </row>
    <row r="32" spans="1:31" x14ac:dyDescent="0.2">
      <c r="A32" s="36">
        <v>28</v>
      </c>
      <c r="B32" s="42" t="str">
        <f t="shared" si="6"/>
        <v>DOES</v>
      </c>
      <c r="C32" s="42" t="str">
        <f t="shared" si="7"/>
        <v>DOM</v>
      </c>
      <c r="D32" s="43" t="str">
        <f t="shared" si="8"/>
        <v>19H45</v>
      </c>
      <c r="E32" s="42" t="str">
        <f t="shared" si="9"/>
        <v>JORNALISMO</v>
      </c>
      <c r="F32" s="44" t="str">
        <f t="shared" si="10"/>
        <v>DOMINGO ESPETACULAR **</v>
      </c>
      <c r="G32" s="45">
        <f>preços4[[#This Row],[30"]]*preços4[[#This Row],[COEF]]</f>
        <v>14340.95</v>
      </c>
      <c r="H32" s="45">
        <f t="shared" si="11"/>
        <v>22063</v>
      </c>
      <c r="I32" s="45">
        <f>preços4[[#This Row],[30"]]*1.5</f>
        <v>33094.5</v>
      </c>
      <c r="J32" s="45">
        <f>preços4[[#This Row],[30"]]*2</f>
        <v>44126</v>
      </c>
      <c r="K32" s="45">
        <f>preços4[[#This Row],[60"]]*2</f>
        <v>88252</v>
      </c>
      <c r="L32" s="46">
        <f t="shared" si="12"/>
        <v>0.65</v>
      </c>
      <c r="M32" s="36"/>
      <c r="N32" s="53">
        <v>28</v>
      </c>
      <c r="O32" s="54" t="s">
        <v>117</v>
      </c>
      <c r="P32" s="61" t="s">
        <v>121</v>
      </c>
      <c r="Q32" s="55" t="s">
        <v>164</v>
      </c>
      <c r="R32" s="55" t="s">
        <v>48</v>
      </c>
      <c r="S32" s="55" t="s">
        <v>141</v>
      </c>
      <c r="T32" s="55" t="s">
        <v>174</v>
      </c>
      <c r="U32" s="56">
        <v>22063</v>
      </c>
      <c r="V32" s="57">
        <v>0.65</v>
      </c>
      <c r="W32" s="36"/>
      <c r="Y32" s="58" t="s">
        <v>112</v>
      </c>
      <c r="Z32" s="58" t="s">
        <v>101</v>
      </c>
      <c r="AA32" s="58" t="s">
        <v>110</v>
      </c>
      <c r="AB32" s="58" t="s">
        <v>48</v>
      </c>
      <c r="AC32" s="58" t="s">
        <v>160</v>
      </c>
      <c r="AD32" s="60">
        <f>AD29*2.5</f>
        <v>45900</v>
      </c>
      <c r="AE32" s="60">
        <v>150</v>
      </c>
    </row>
    <row r="33" spans="1:33" x14ac:dyDescent="0.2">
      <c r="A33" s="36">
        <v>29</v>
      </c>
      <c r="B33" s="42" t="str">
        <f t="shared" si="6"/>
        <v>ESRN</v>
      </c>
      <c r="C33" s="42" t="str">
        <f t="shared" si="7"/>
        <v>DOM</v>
      </c>
      <c r="D33" s="43" t="str">
        <f t="shared" si="8"/>
        <v>23H15</v>
      </c>
      <c r="E33" s="42" t="str">
        <f t="shared" si="9"/>
        <v>ESPORTE</v>
      </c>
      <c r="F33" s="44" t="str">
        <f t="shared" si="10"/>
        <v>ESPORTE RECORD</v>
      </c>
      <c r="G33" s="45">
        <f>preços4[[#This Row],[30"]]*preços4[[#This Row],[COEF]]</f>
        <v>8021</v>
      </c>
      <c r="H33" s="45">
        <f t="shared" si="11"/>
        <v>12340</v>
      </c>
      <c r="I33" s="45">
        <f>preços4[[#This Row],[30"]]*1.5</f>
        <v>18510</v>
      </c>
      <c r="J33" s="45">
        <f>preços4[[#This Row],[30"]]*2</f>
        <v>24680</v>
      </c>
      <c r="K33" s="45">
        <f>preços4[[#This Row],[60"]]*2</f>
        <v>49360</v>
      </c>
      <c r="L33" s="46">
        <f t="shared" si="12"/>
        <v>0.65</v>
      </c>
      <c r="M33" s="36"/>
      <c r="N33" s="53">
        <v>29</v>
      </c>
      <c r="O33" s="54" t="s">
        <v>117</v>
      </c>
      <c r="P33" s="61" t="s">
        <v>172</v>
      </c>
      <c r="Q33" s="55" t="s">
        <v>143</v>
      </c>
      <c r="R33" s="55" t="s">
        <v>144</v>
      </c>
      <c r="S33" s="55" t="s">
        <v>145</v>
      </c>
      <c r="T33" s="55" t="s">
        <v>146</v>
      </c>
      <c r="U33" s="56">
        <v>12340</v>
      </c>
      <c r="V33" s="57">
        <v>0.65</v>
      </c>
      <c r="W33" s="36"/>
      <c r="Y33" s="58" t="s">
        <v>112</v>
      </c>
      <c r="Z33" s="58" t="s">
        <v>101</v>
      </c>
      <c r="AA33" s="58" t="s">
        <v>110</v>
      </c>
      <c r="AB33" s="58" t="s">
        <v>48</v>
      </c>
      <c r="AC33" s="58" t="s">
        <v>160</v>
      </c>
      <c r="AD33" s="60">
        <f>AD29*3</f>
        <v>55080</v>
      </c>
      <c r="AE33" s="60">
        <v>180</v>
      </c>
    </row>
    <row r="34" spans="1:33" ht="11.25" customHeight="1" x14ac:dyDescent="0.2">
      <c r="A34" s="53">
        <v>30</v>
      </c>
      <c r="B34" s="42" t="str">
        <f t="shared" si="6"/>
        <v>SDOM</v>
      </c>
      <c r="C34" s="42" t="str">
        <f t="shared" si="7"/>
        <v>DOM</v>
      </c>
      <c r="D34" s="43" t="str">
        <f t="shared" si="8"/>
        <v>00H15</v>
      </c>
      <c r="E34" s="42" t="str">
        <f t="shared" si="9"/>
        <v>SÉRIE</v>
      </c>
      <c r="F34" s="44" t="str">
        <f t="shared" si="10"/>
        <v>SÉRIE DE DOMINGO</v>
      </c>
      <c r="G34" s="45">
        <f>preços4[[#This Row],[30"]]*preços4[[#This Row],[COEF]]</f>
        <v>3903.25</v>
      </c>
      <c r="H34" s="45">
        <f t="shared" si="11"/>
        <v>6005</v>
      </c>
      <c r="I34" s="45">
        <f>preços4[[#This Row],[30"]]*1.5</f>
        <v>9007.5</v>
      </c>
      <c r="J34" s="45">
        <f>preços4[[#This Row],[30"]]*2</f>
        <v>12010</v>
      </c>
      <c r="K34" s="45">
        <f>preços4[[#This Row],[60"]]*2</f>
        <v>24020</v>
      </c>
      <c r="L34" s="46">
        <f t="shared" si="12"/>
        <v>0.65</v>
      </c>
      <c r="N34" s="53">
        <v>30</v>
      </c>
      <c r="O34" s="54" t="s">
        <v>117</v>
      </c>
      <c r="P34" s="61" t="s">
        <v>143</v>
      </c>
      <c r="Q34" s="55" t="s">
        <v>127</v>
      </c>
      <c r="R34" s="55" t="s">
        <v>97</v>
      </c>
      <c r="S34" s="55" t="s">
        <v>147</v>
      </c>
      <c r="T34" s="55" t="s">
        <v>148</v>
      </c>
      <c r="U34" s="56">
        <v>6005</v>
      </c>
      <c r="V34" s="57">
        <v>0.65</v>
      </c>
    </row>
    <row r="35" spans="1:33" x14ac:dyDescent="0.2">
      <c r="A35" s="36">
        <v>31</v>
      </c>
      <c r="B35" s="42" t="str">
        <f t="shared" si="6"/>
        <v/>
      </c>
      <c r="C35" s="42" t="str">
        <f t="shared" si="7"/>
        <v/>
      </c>
      <c r="D35" s="43" t="str">
        <f t="shared" si="8"/>
        <v/>
      </c>
      <c r="E35" s="42" t="str">
        <f t="shared" si="9"/>
        <v/>
      </c>
      <c r="F35" s="44" t="str">
        <f t="shared" si="10"/>
        <v/>
      </c>
      <c r="G35" s="45" t="e">
        <f>preços4[[#This Row],[30"]]*preços4[[#This Row],[COEF]]</f>
        <v>#VALUE!</v>
      </c>
      <c r="H35" s="45" t="str">
        <f t="shared" si="11"/>
        <v/>
      </c>
      <c r="I35" s="45" t="e">
        <f>preços4[[#This Row],[30"]]*1.5</f>
        <v>#VALUE!</v>
      </c>
      <c r="J35" s="45" t="e">
        <f>preços4[[#This Row],[30"]]*2</f>
        <v>#VALUE!</v>
      </c>
      <c r="K35" s="45" t="e">
        <f>preços4[[#This Row],[60"]]*2</f>
        <v>#VALUE!</v>
      </c>
      <c r="L35" s="46" t="str">
        <f t="shared" si="12"/>
        <v/>
      </c>
      <c r="N35" s="53"/>
      <c r="O35" s="54"/>
      <c r="P35" s="61"/>
      <c r="Q35" s="55"/>
      <c r="R35" s="55"/>
      <c r="S35" s="55"/>
      <c r="T35" s="55"/>
      <c r="U35" s="56"/>
      <c r="V35" s="57"/>
      <c r="W35" s="36"/>
      <c r="Y35" s="148" t="s">
        <v>161</v>
      </c>
      <c r="Z35" s="149"/>
      <c r="AA35" s="149"/>
      <c r="AB35" s="149"/>
      <c r="AC35" s="149"/>
      <c r="AD35" s="149"/>
      <c r="AE35" s="149"/>
      <c r="AF35" s="149"/>
      <c r="AG35" s="149"/>
    </row>
    <row r="36" spans="1:33" x14ac:dyDescent="0.2">
      <c r="A36" s="53">
        <v>32</v>
      </c>
      <c r="B36" s="42" t="str">
        <f t="shared" si="6"/>
        <v/>
      </c>
      <c r="C36" s="42" t="str">
        <f t="shared" si="7"/>
        <v/>
      </c>
      <c r="D36" s="43" t="str">
        <f t="shared" si="8"/>
        <v/>
      </c>
      <c r="E36" s="42" t="str">
        <f t="shared" si="9"/>
        <v/>
      </c>
      <c r="F36" s="44" t="str">
        <f t="shared" si="10"/>
        <v/>
      </c>
      <c r="G36" s="45" t="e">
        <f>preços4[[#This Row],[30"]]*preços4[[#This Row],[COEF]]</f>
        <v>#VALUE!</v>
      </c>
      <c r="H36" s="45" t="str">
        <f t="shared" si="11"/>
        <v/>
      </c>
      <c r="I36" s="45" t="e">
        <f>preços4[[#This Row],[30"]]*1.5</f>
        <v>#VALUE!</v>
      </c>
      <c r="J36" s="45" t="e">
        <f>preços4[[#This Row],[30"]]*2</f>
        <v>#VALUE!</v>
      </c>
      <c r="K36" s="45" t="e">
        <f>preços4[[#This Row],[60"]]*2</f>
        <v>#VALUE!</v>
      </c>
      <c r="L36" s="46" t="str">
        <f t="shared" si="12"/>
        <v/>
      </c>
      <c r="N36" s="53"/>
      <c r="O36" s="54"/>
      <c r="P36" s="61"/>
      <c r="Q36" s="55"/>
      <c r="R36" s="55"/>
      <c r="S36" s="55"/>
      <c r="T36" s="55"/>
      <c r="U36" s="56"/>
      <c r="V36" s="57"/>
      <c r="Y36" s="126" t="s">
        <v>56</v>
      </c>
      <c r="Z36" s="126" t="s">
        <v>45</v>
      </c>
      <c r="AA36" s="126" t="s">
        <v>58</v>
      </c>
      <c r="AB36" s="126" t="s">
        <v>48</v>
      </c>
      <c r="AC36" s="126" t="s">
        <v>57</v>
      </c>
      <c r="AD36" s="50">
        <f>VLOOKUP(Y36,$S$3:$U$39,3,0)</f>
        <v>8267</v>
      </c>
      <c r="AE36" s="127">
        <v>10</v>
      </c>
      <c r="AF36" s="127">
        <f>AG36*AD36</f>
        <v>6613.6</v>
      </c>
      <c r="AG36" s="127">
        <v>0.8</v>
      </c>
    </row>
    <row r="37" spans="1:33" x14ac:dyDescent="0.2">
      <c r="A37" s="53">
        <v>33</v>
      </c>
      <c r="B37" s="42" t="str">
        <f t="shared" si="6"/>
        <v/>
      </c>
      <c r="C37" s="42" t="str">
        <f t="shared" si="7"/>
        <v/>
      </c>
      <c r="D37" s="43" t="str">
        <f t="shared" si="8"/>
        <v/>
      </c>
      <c r="E37" s="42" t="str">
        <f t="shared" si="9"/>
        <v/>
      </c>
      <c r="F37" s="44" t="str">
        <f t="shared" si="10"/>
        <v/>
      </c>
      <c r="G37" s="45" t="e">
        <f>preços4[[#This Row],[30"]]*preços4[[#This Row],[COEF]]</f>
        <v>#VALUE!</v>
      </c>
      <c r="H37" s="45" t="str">
        <f t="shared" si="11"/>
        <v/>
      </c>
      <c r="I37" s="45" t="e">
        <f>preços4[[#This Row],[30"]]*1.5</f>
        <v>#VALUE!</v>
      </c>
      <c r="J37" s="45" t="e">
        <f>preços4[[#This Row],[30"]]*2</f>
        <v>#VALUE!</v>
      </c>
      <c r="K37" s="45" t="e">
        <f>preços4[[#This Row],[60"]]*2</f>
        <v>#VALUE!</v>
      </c>
      <c r="L37" s="46" t="str">
        <f t="shared" si="12"/>
        <v/>
      </c>
      <c r="N37" s="53"/>
      <c r="O37" s="54"/>
      <c r="P37" s="61"/>
      <c r="Q37" s="55"/>
      <c r="R37" s="55"/>
      <c r="S37" s="55"/>
      <c r="T37" s="55"/>
      <c r="U37" s="56"/>
      <c r="V37" s="57"/>
      <c r="Y37" s="126" t="s">
        <v>73</v>
      </c>
      <c r="Z37" s="126" t="s">
        <v>45</v>
      </c>
      <c r="AA37" s="126" t="s">
        <v>69</v>
      </c>
      <c r="AB37" s="126" t="s">
        <v>48</v>
      </c>
      <c r="AC37" s="126" t="s">
        <v>75</v>
      </c>
      <c r="AD37" s="50">
        <f t="shared" ref="AD37:AD41" si="13">VLOOKUP(Y37,$S$3:$U$39,3,0)</f>
        <v>7722</v>
      </c>
      <c r="AE37" s="127">
        <v>10</v>
      </c>
      <c r="AF37" s="127">
        <f t="shared" ref="AF37:AF41" si="14">AG37*AD37</f>
        <v>6177.6</v>
      </c>
      <c r="AG37" s="127">
        <v>0.8</v>
      </c>
    </row>
    <row r="38" spans="1:33" x14ac:dyDescent="0.2">
      <c r="A38" s="53">
        <v>34</v>
      </c>
      <c r="B38" s="42" t="str">
        <f t="shared" si="6"/>
        <v/>
      </c>
      <c r="C38" s="42" t="str">
        <f t="shared" si="7"/>
        <v/>
      </c>
      <c r="D38" s="43" t="str">
        <f t="shared" si="8"/>
        <v/>
      </c>
      <c r="E38" s="42" t="str">
        <f t="shared" si="9"/>
        <v/>
      </c>
      <c r="F38" s="44" t="str">
        <f t="shared" si="10"/>
        <v/>
      </c>
      <c r="G38" s="45" t="e">
        <f>preços4[[#This Row],[30"]]*preços4[[#This Row],[COEF]]</f>
        <v>#VALUE!</v>
      </c>
      <c r="H38" s="45" t="str">
        <f t="shared" si="11"/>
        <v/>
      </c>
      <c r="I38" s="45" t="e">
        <f>preços4[[#This Row],[30"]]*1.5</f>
        <v>#VALUE!</v>
      </c>
      <c r="J38" s="45" t="e">
        <f>preços4[[#This Row],[30"]]*2</f>
        <v>#VALUE!</v>
      </c>
      <c r="K38" s="45" t="e">
        <f>preços4[[#This Row],[60"]]*2</f>
        <v>#VALUE!</v>
      </c>
      <c r="L38" s="46" t="str">
        <f t="shared" si="12"/>
        <v/>
      </c>
      <c r="N38" s="53"/>
      <c r="O38" s="54"/>
      <c r="P38" s="61"/>
      <c r="Q38" s="55"/>
      <c r="R38" s="55"/>
      <c r="S38" s="55"/>
      <c r="T38" s="55"/>
      <c r="U38" s="56"/>
      <c r="V38" s="57"/>
      <c r="Y38" s="126" t="s">
        <v>49</v>
      </c>
      <c r="Z38" s="126" t="s">
        <v>45</v>
      </c>
      <c r="AA38" s="126" t="s">
        <v>46</v>
      </c>
      <c r="AB38" s="126" t="s">
        <v>48</v>
      </c>
      <c r="AC38" s="126" t="s">
        <v>89</v>
      </c>
      <c r="AD38" s="50">
        <f t="shared" si="13"/>
        <v>2680</v>
      </c>
      <c r="AE38" s="127">
        <v>10</v>
      </c>
      <c r="AF38" s="127">
        <f t="shared" si="14"/>
        <v>2144</v>
      </c>
      <c r="AG38" s="127">
        <v>0.8</v>
      </c>
    </row>
    <row r="39" spans="1:33" x14ac:dyDescent="0.2">
      <c r="A39" s="53"/>
      <c r="B39" s="42"/>
      <c r="C39" s="42"/>
      <c r="D39" s="43"/>
      <c r="E39" s="42"/>
      <c r="F39" s="44"/>
      <c r="G39" s="45"/>
      <c r="H39" s="45"/>
      <c r="I39" s="45"/>
      <c r="J39" s="45"/>
      <c r="K39" s="45"/>
      <c r="L39" s="46"/>
      <c r="N39" s="53"/>
      <c r="O39" s="63"/>
      <c r="P39" s="64"/>
      <c r="Q39" s="65"/>
      <c r="R39" s="65"/>
      <c r="S39" s="65"/>
      <c r="T39" s="66"/>
      <c r="U39" s="67"/>
      <c r="V39" s="68"/>
      <c r="Y39" s="126" t="s">
        <v>77</v>
      </c>
      <c r="Z39" s="126" t="s">
        <v>45</v>
      </c>
      <c r="AA39" s="126" t="s">
        <v>72</v>
      </c>
      <c r="AB39" s="126" t="s">
        <v>48</v>
      </c>
      <c r="AC39" s="126" t="s">
        <v>100</v>
      </c>
      <c r="AD39" s="50">
        <f t="shared" si="13"/>
        <v>10396</v>
      </c>
      <c r="AE39" s="127">
        <v>10</v>
      </c>
      <c r="AF39" s="127">
        <f t="shared" si="14"/>
        <v>8316.8000000000011</v>
      </c>
      <c r="AG39" s="127">
        <v>0.8</v>
      </c>
    </row>
    <row r="40" spans="1:33" x14ac:dyDescent="0.2">
      <c r="B40" s="42"/>
      <c r="C40" s="42"/>
      <c r="D40" s="43"/>
      <c r="E40" s="42"/>
      <c r="F40" s="44"/>
      <c r="G40" s="45"/>
      <c r="H40" s="45"/>
      <c r="I40" s="45"/>
      <c r="J40" s="45"/>
      <c r="K40" s="45"/>
      <c r="L40" s="46"/>
      <c r="M40" s="33"/>
      <c r="Y40" s="126" t="s">
        <v>116</v>
      </c>
      <c r="Z40" s="126" t="s">
        <v>117</v>
      </c>
      <c r="AA40" s="126" t="s">
        <v>118</v>
      </c>
      <c r="AB40" s="126" t="s">
        <v>119</v>
      </c>
      <c r="AC40" s="126" t="s">
        <v>100</v>
      </c>
      <c r="AD40" s="50">
        <f t="shared" si="13"/>
        <v>3866</v>
      </c>
      <c r="AE40" s="127">
        <v>10</v>
      </c>
      <c r="AF40" s="127">
        <f t="shared" si="14"/>
        <v>3092.8</v>
      </c>
      <c r="AG40" s="127">
        <v>0.8</v>
      </c>
    </row>
    <row r="41" spans="1:33" x14ac:dyDescent="0.2">
      <c r="B41" s="70" t="s">
        <v>149</v>
      </c>
      <c r="C41" s="70"/>
      <c r="D41" s="70"/>
      <c r="E41" s="70"/>
      <c r="F41" s="71" t="s">
        <v>30</v>
      </c>
      <c r="G41" s="72">
        <f>preços4[[#This Row],[30"]]*preços4[[#This Row],[COEF]]</f>
        <v>4951.1150000000007</v>
      </c>
      <c r="H41" s="73">
        <f>D52</f>
        <v>7617.1</v>
      </c>
      <c r="I41" s="73">
        <f>preços4[[#This Row],[30"]]*1.5</f>
        <v>11425.650000000001</v>
      </c>
      <c r="J41" s="73">
        <f>preços4[[#This Row],[30"]]*2</f>
        <v>15234.2</v>
      </c>
      <c r="K41" s="73">
        <f>preços4[[#This Row],[60"]]*2</f>
        <v>30468.400000000001</v>
      </c>
      <c r="L41" s="74">
        <f>IF(B51="","",B51)</f>
        <v>0.65</v>
      </c>
      <c r="Y41" s="126" t="s">
        <v>112</v>
      </c>
      <c r="Z41" s="126" t="s">
        <v>101</v>
      </c>
      <c r="AA41" s="126" t="s">
        <v>110</v>
      </c>
      <c r="AB41" s="126" t="s">
        <v>48</v>
      </c>
      <c r="AC41" s="126" t="s">
        <v>160</v>
      </c>
      <c r="AD41" s="50">
        <f t="shared" si="13"/>
        <v>8267</v>
      </c>
      <c r="AE41" s="127">
        <v>10</v>
      </c>
      <c r="AF41" s="127">
        <f t="shared" si="14"/>
        <v>6613.6</v>
      </c>
      <c r="AG41" s="127">
        <v>0.8</v>
      </c>
    </row>
    <row r="43" spans="1:33" ht="21.75" customHeight="1" x14ac:dyDescent="0.2">
      <c r="B43" s="145" t="s">
        <v>150</v>
      </c>
      <c r="C43" s="146"/>
      <c r="D43" s="147"/>
    </row>
    <row r="44" spans="1:33" x14ac:dyDescent="0.2">
      <c r="B44" s="75"/>
      <c r="C44" s="76"/>
      <c r="D44" s="77"/>
    </row>
    <row r="45" spans="1:33" ht="11.25" customHeight="1" x14ac:dyDescent="0.2">
      <c r="B45" s="78" t="s">
        <v>151</v>
      </c>
      <c r="C45" s="78" t="s">
        <v>52</v>
      </c>
      <c r="D45" s="78" t="s">
        <v>51</v>
      </c>
    </row>
    <row r="46" spans="1:33" x14ac:dyDescent="0.2">
      <c r="B46" s="79">
        <v>0.375</v>
      </c>
      <c r="C46" s="79">
        <v>5</v>
      </c>
      <c r="D46" s="80">
        <f>$D$52*B46</f>
        <v>2856.4125000000004</v>
      </c>
    </row>
    <row r="47" spans="1:33" x14ac:dyDescent="0.2">
      <c r="B47" s="79">
        <v>0.375</v>
      </c>
      <c r="C47" s="79">
        <v>6</v>
      </c>
      <c r="D47" s="80">
        <f t="shared" ref="D47:D51" si="15">$D$52*B47</f>
        <v>2856.4125000000004</v>
      </c>
    </row>
    <row r="48" spans="1:33" x14ac:dyDescent="0.2">
      <c r="B48" s="79">
        <v>0.4</v>
      </c>
      <c r="C48" s="79">
        <v>7</v>
      </c>
      <c r="D48" s="80">
        <f t="shared" si="15"/>
        <v>3046.84</v>
      </c>
    </row>
    <row r="49" spans="2:8" x14ac:dyDescent="0.2">
      <c r="B49" s="79">
        <v>0.4</v>
      </c>
      <c r="C49" s="79">
        <v>8</v>
      </c>
      <c r="D49" s="80">
        <f t="shared" si="15"/>
        <v>3046.84</v>
      </c>
      <c r="G49" s="30"/>
      <c r="H49" s="30"/>
    </row>
    <row r="50" spans="2:8" x14ac:dyDescent="0.2">
      <c r="B50" s="79">
        <v>0.4</v>
      </c>
      <c r="C50" s="79">
        <v>10</v>
      </c>
      <c r="D50" s="80">
        <f t="shared" si="15"/>
        <v>3046.84</v>
      </c>
    </row>
    <row r="51" spans="2:8" x14ac:dyDescent="0.2">
      <c r="B51" s="79">
        <v>0.65</v>
      </c>
      <c r="C51" s="79">
        <v>15</v>
      </c>
      <c r="D51" s="80">
        <f t="shared" si="15"/>
        <v>4951.1150000000007</v>
      </c>
    </row>
    <row r="52" spans="2:8" x14ac:dyDescent="0.2">
      <c r="B52" s="79"/>
      <c r="C52" s="79">
        <v>30</v>
      </c>
      <c r="D52" s="81">
        <v>7617.1</v>
      </c>
      <c r="E52" s="82"/>
    </row>
    <row r="53" spans="2:8" x14ac:dyDescent="0.2">
      <c r="B53" s="79">
        <v>1.5</v>
      </c>
      <c r="C53" s="79">
        <v>45</v>
      </c>
      <c r="D53" s="80">
        <f t="shared" ref="D53:D62" si="16">$D$52*B53</f>
        <v>11425.650000000001</v>
      </c>
    </row>
    <row r="54" spans="2:8" x14ac:dyDescent="0.2">
      <c r="B54" s="79">
        <v>2</v>
      </c>
      <c r="C54" s="79">
        <v>60</v>
      </c>
      <c r="D54" s="80">
        <f t="shared" si="16"/>
        <v>15234.2</v>
      </c>
    </row>
    <row r="55" spans="2:8" x14ac:dyDescent="0.2">
      <c r="B55" s="79"/>
      <c r="C55" s="79">
        <v>75</v>
      </c>
      <c r="D55" s="80">
        <f t="shared" si="16"/>
        <v>0</v>
      </c>
    </row>
    <row r="56" spans="2:8" x14ac:dyDescent="0.2">
      <c r="B56" s="79">
        <v>9</v>
      </c>
      <c r="C56" s="79">
        <v>90</v>
      </c>
      <c r="D56" s="80">
        <f t="shared" si="16"/>
        <v>68553.900000000009</v>
      </c>
    </row>
    <row r="57" spans="2:8" x14ac:dyDescent="0.2">
      <c r="B57" s="79"/>
      <c r="C57" s="79">
        <v>105</v>
      </c>
      <c r="D57" s="80">
        <f t="shared" si="16"/>
        <v>0</v>
      </c>
    </row>
    <row r="58" spans="2:8" x14ac:dyDescent="0.2">
      <c r="B58" s="79">
        <v>4</v>
      </c>
      <c r="C58" s="79">
        <v>120</v>
      </c>
      <c r="D58" s="80">
        <f t="shared" si="16"/>
        <v>30468.400000000001</v>
      </c>
    </row>
    <row r="59" spans="2:8" x14ac:dyDescent="0.2">
      <c r="B59" s="79"/>
      <c r="C59" s="79">
        <v>135</v>
      </c>
      <c r="D59" s="80">
        <f t="shared" si="16"/>
        <v>0</v>
      </c>
    </row>
    <row r="60" spans="2:8" x14ac:dyDescent="0.2">
      <c r="B60" s="79"/>
      <c r="C60" s="79">
        <v>150</v>
      </c>
      <c r="D60" s="80">
        <f t="shared" si="16"/>
        <v>0</v>
      </c>
    </row>
    <row r="61" spans="2:8" x14ac:dyDescent="0.2">
      <c r="B61" s="79"/>
      <c r="C61" s="79">
        <v>165</v>
      </c>
      <c r="D61" s="80">
        <f t="shared" si="16"/>
        <v>0</v>
      </c>
    </row>
    <row r="62" spans="2:8" x14ac:dyDescent="0.2">
      <c r="B62" s="79">
        <v>6</v>
      </c>
      <c r="C62" s="79">
        <v>180</v>
      </c>
      <c r="D62" s="80">
        <f t="shared" si="16"/>
        <v>45702.600000000006</v>
      </c>
    </row>
  </sheetData>
  <mergeCells count="2">
    <mergeCell ref="B43:D43"/>
    <mergeCell ref="Y35:AG35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50B6-FCB7-4651-9215-F9DE6F1F6C4E}">
  <sheetPr>
    <tabColor rgb="FFFFFF00"/>
  </sheetPr>
  <dimension ref="A1:A4"/>
  <sheetViews>
    <sheetView workbookViewId="0">
      <selection activeCell="B74" sqref="B74:H74"/>
    </sheetView>
  </sheetViews>
  <sheetFormatPr defaultRowHeight="15" x14ac:dyDescent="0.25"/>
  <cols>
    <col min="1" max="1" width="16.28515625" bestFit="1" customWidth="1"/>
  </cols>
  <sheetData>
    <row r="1" spans="1:1" x14ac:dyDescent="0.25">
      <c r="A1" t="s">
        <v>28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F9324-39CA-4DEB-9F68-AA89BC176702}">
  <sheetPr>
    <pageSetUpPr fitToPage="1"/>
  </sheetPr>
  <dimension ref="B1:X30"/>
  <sheetViews>
    <sheetView showGridLines="0" tabSelected="1" zoomScale="50" zoomScaleNormal="50" zoomScaleSheetLayoutView="50" workbookViewId="0">
      <selection activeCell="C10" sqref="C10:J10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24.28515625" customWidth="1"/>
    <col min="4" max="4" width="51.85546875" customWidth="1"/>
    <col min="5" max="6" width="16.85546875" customWidth="1"/>
    <col min="7" max="7" width="22.5703125" customWidth="1"/>
    <col min="8" max="8" width="37.140625" customWidth="1"/>
    <col min="9" max="9" width="25.7109375" customWidth="1"/>
    <col min="10" max="10" width="19.42578125" customWidth="1"/>
    <col min="11" max="11" width="1.7109375" customWidth="1"/>
    <col min="12" max="13" width="29.42578125" customWidth="1"/>
    <col min="14" max="14" width="12.7109375" customWidth="1"/>
    <col min="15" max="16" width="29.42578125" customWidth="1"/>
    <col min="17" max="17" width="1.7109375" customWidth="1"/>
    <col min="18" max="18" width="49.28515625" customWidth="1"/>
    <col min="19" max="19" width="17.85546875" customWidth="1"/>
    <col min="20" max="20" width="15" customWidth="1"/>
    <col min="21" max="21" width="1.7109375" customWidth="1"/>
    <col min="22" max="22" width="37" hidden="1" customWidth="1"/>
    <col min="23" max="23" width="1.7109375" customWidth="1"/>
  </cols>
  <sheetData>
    <row r="1" spans="2:24" ht="9" customHeight="1" thickBot="1" x14ac:dyDescent="0.3">
      <c r="E1" s="10"/>
    </row>
    <row r="2" spans="2:24" ht="120" customHeight="1" thickBot="1" x14ac:dyDescent="0.3">
      <c r="B2" s="161" t="s">
        <v>163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3"/>
    </row>
    <row r="3" spans="2:24" ht="18" customHeight="1" thickBot="1" x14ac:dyDescent="0.3">
      <c r="E3" s="10"/>
    </row>
    <row r="4" spans="2:24" ht="31.5" customHeight="1" x14ac:dyDescent="0.35">
      <c r="B4" s="13" t="s">
        <v>14</v>
      </c>
      <c r="C4" s="26"/>
      <c r="D4" s="26"/>
      <c r="E4" s="16" t="s">
        <v>157</v>
      </c>
      <c r="F4" s="16"/>
      <c r="G4" s="16"/>
      <c r="H4" s="17"/>
      <c r="I4" s="18"/>
      <c r="J4" s="25"/>
      <c r="K4" s="20"/>
      <c r="L4" s="12"/>
      <c r="M4" s="10"/>
      <c r="N4" s="12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2:24" ht="31.5" customHeight="1" x14ac:dyDescent="0.35">
      <c r="B5" s="14" t="s">
        <v>13</v>
      </c>
      <c r="C5" s="27"/>
      <c r="D5" s="27"/>
      <c r="E5" s="19" t="s">
        <v>158</v>
      </c>
      <c r="F5" s="19"/>
      <c r="G5" s="19"/>
      <c r="H5" s="20"/>
      <c r="I5" s="21"/>
      <c r="J5" s="25"/>
      <c r="K5" s="20"/>
      <c r="L5" s="11"/>
      <c r="M5" s="10"/>
      <c r="N5" s="11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ht="31.5" customHeight="1" x14ac:dyDescent="0.35">
      <c r="B6" s="14" t="s">
        <v>15</v>
      </c>
      <c r="C6" s="27"/>
      <c r="D6" s="27"/>
      <c r="E6" s="142" t="s">
        <v>162</v>
      </c>
      <c r="F6" s="19"/>
      <c r="G6" s="19"/>
      <c r="H6" s="20"/>
      <c r="I6" s="21"/>
      <c r="J6" s="25"/>
      <c r="K6" s="20"/>
      <c r="L6" s="12"/>
      <c r="M6" s="10"/>
      <c r="N6" s="12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2:24" ht="31.5" customHeight="1" thickBot="1" x14ac:dyDescent="0.4">
      <c r="B7" s="15" t="s">
        <v>16</v>
      </c>
      <c r="C7" s="28"/>
      <c r="D7" s="28"/>
      <c r="E7" s="91">
        <v>45931</v>
      </c>
      <c r="F7" s="22"/>
      <c r="G7" s="22"/>
      <c r="H7" s="23"/>
      <c r="I7" s="24"/>
      <c r="J7" s="25"/>
      <c r="K7" s="20"/>
      <c r="L7" s="12"/>
      <c r="M7" s="10"/>
      <c r="N7" s="12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2:24" ht="22.5" customHeight="1" x14ac:dyDescent="0.25"/>
    <row r="9" spans="2:24" ht="22.5" customHeight="1" x14ac:dyDescent="0.25"/>
    <row r="10" spans="2:24" ht="45" customHeight="1" x14ac:dyDescent="0.25">
      <c r="C10" s="156" t="s">
        <v>157</v>
      </c>
      <c r="D10" s="157"/>
      <c r="E10" s="157"/>
      <c r="F10" s="157"/>
      <c r="G10" s="157"/>
      <c r="H10" s="157"/>
      <c r="I10" s="157"/>
      <c r="J10" s="158"/>
      <c r="K10" s="2"/>
      <c r="L10" s="152" t="s">
        <v>0</v>
      </c>
      <c r="M10" s="152"/>
      <c r="N10" s="152"/>
      <c r="O10" s="152"/>
      <c r="P10" s="152"/>
      <c r="Q10" s="2"/>
      <c r="R10" s="2"/>
      <c r="S10" s="2"/>
      <c r="T10" s="2"/>
      <c r="U10" s="2"/>
      <c r="V10" s="140" t="s">
        <v>17</v>
      </c>
    </row>
    <row r="11" spans="2:24" ht="27" customHeight="1" x14ac:dyDescent="0.25">
      <c r="C11" s="153" t="s">
        <v>33</v>
      </c>
      <c r="D11" s="153" t="s">
        <v>1</v>
      </c>
      <c r="E11" s="153" t="s">
        <v>2</v>
      </c>
      <c r="F11" s="153"/>
      <c r="G11" s="153" t="s">
        <v>20</v>
      </c>
      <c r="H11" s="153" t="s">
        <v>22</v>
      </c>
      <c r="I11" s="153" t="s">
        <v>19</v>
      </c>
      <c r="J11" s="153" t="s">
        <v>3</v>
      </c>
      <c r="K11" s="3"/>
      <c r="L11" s="154" t="s">
        <v>10</v>
      </c>
      <c r="M11" s="154"/>
      <c r="N11" s="155" t="s">
        <v>4</v>
      </c>
      <c r="O11" s="153" t="s">
        <v>11</v>
      </c>
      <c r="P11" s="153"/>
      <c r="Q11" s="3"/>
      <c r="R11" s="150" t="s">
        <v>18</v>
      </c>
      <c r="S11" s="150"/>
      <c r="T11" s="150"/>
      <c r="U11" s="3"/>
      <c r="V11" s="151" t="s">
        <v>25</v>
      </c>
    </row>
    <row r="12" spans="2:24" ht="27" customHeight="1" x14ac:dyDescent="0.25">
      <c r="C12" s="153"/>
      <c r="D12" s="153"/>
      <c r="E12" s="153"/>
      <c r="F12" s="153"/>
      <c r="G12" s="153"/>
      <c r="H12" s="153"/>
      <c r="I12" s="153"/>
      <c r="J12" s="153"/>
      <c r="K12" s="3"/>
      <c r="L12" s="154"/>
      <c r="M12" s="154"/>
      <c r="N12" s="155"/>
      <c r="O12" s="153"/>
      <c r="P12" s="153"/>
      <c r="Q12" s="3"/>
      <c r="R12" s="150"/>
      <c r="S12" s="150"/>
      <c r="T12" s="150"/>
      <c r="U12" s="3"/>
      <c r="V12" s="151"/>
    </row>
    <row r="13" spans="2:24" ht="33.75" customHeight="1" x14ac:dyDescent="0.25">
      <c r="C13" s="153"/>
      <c r="D13" s="153"/>
      <c r="E13" s="122" t="s">
        <v>5</v>
      </c>
      <c r="F13" s="122" t="s">
        <v>6</v>
      </c>
      <c r="G13" s="153"/>
      <c r="H13" s="153"/>
      <c r="I13" s="153"/>
      <c r="J13" s="153"/>
      <c r="K13" s="3"/>
      <c r="L13" s="123" t="s">
        <v>8</v>
      </c>
      <c r="M13" s="123" t="s">
        <v>9</v>
      </c>
      <c r="N13" s="155"/>
      <c r="O13" s="123" t="s">
        <v>8</v>
      </c>
      <c r="P13" s="123" t="s">
        <v>9</v>
      </c>
      <c r="Q13" s="3"/>
      <c r="R13" s="124" t="s">
        <v>24</v>
      </c>
      <c r="S13" s="124" t="s">
        <v>7</v>
      </c>
      <c r="T13" s="124" t="s">
        <v>12</v>
      </c>
      <c r="U13" s="3"/>
      <c r="V13" s="141"/>
    </row>
    <row r="14" spans="2:24" ht="29.25" customHeight="1" x14ac:dyDescent="0.25">
      <c r="B14" s="128" t="s">
        <v>27</v>
      </c>
      <c r="C14" s="92" t="s">
        <v>149</v>
      </c>
      <c r="D14" s="89" t="str">
        <f>IF(ISERROR(VLOOKUP(C14,'GRADE OUT 25'!$B:$G,5,0)),"",VLOOKUP(C14,'GRADE OUT 25'!$B:$G,5,0))</f>
        <v>ROTATIVO</v>
      </c>
      <c r="E14" s="101">
        <f>IF(ISERROR(VLOOKUP(C14,'GRADE OUT 25'!$B:$G,2,0)),"",VLOOKUP(C14,'GRADE OUT 25'!$B:$G,2,0))</f>
        <v>0</v>
      </c>
      <c r="F14" s="88">
        <f>IF(ISERROR(VLOOKUP(C14,'GRADE OUT 25'!$B:$G,3,0)),"",VLOOKUP(C14,'GRADE OUT 25'!$B:$G,3,0))</f>
        <v>0</v>
      </c>
      <c r="G14" s="143" t="s">
        <v>162</v>
      </c>
      <c r="H14" s="93" t="s">
        <v>155</v>
      </c>
      <c r="I14" s="94">
        <v>5</v>
      </c>
      <c r="J14" s="95">
        <v>65</v>
      </c>
      <c r="K14" s="4"/>
      <c r="L14" s="117">
        <f>IF(C14="ROT",VLOOKUP(I14,'GRADE OUT 25'!$C$46:$D$62,2,0),(IF(H14="MERCHANDISING",SUMIFS('GRADE OUT 25'!$AD$4:$AD$33,'GRADE OUT 25'!$Y$4:$Y$33,C14,'GRADE OUT 25'!$AE$4:$AE$33,I14),(IF(H14="INSERT",SUMIFS('GRADE OUT 25'!$AF$36:$AF$41,'GRADE OUT 25'!$Y$36:$Y$41,C14,'GRADE OUT 25'!$AE$36:$AE$41,I14),S14*T14)))))</f>
        <v>2856.4125000000004</v>
      </c>
      <c r="M14" s="118">
        <f t="shared" ref="M14" si="0">L14*$J14</f>
        <v>185666.81250000003</v>
      </c>
      <c r="N14" s="119"/>
      <c r="O14" s="120">
        <f t="shared" ref="O14" si="1">L14-L14*N14</f>
        <v>2856.4125000000004</v>
      </c>
      <c r="P14" s="121">
        <f t="shared" ref="P14" si="2">O14*$J14</f>
        <v>185666.81250000003</v>
      </c>
      <c r="Q14" s="4"/>
      <c r="R14" s="111" t="str">
        <f>IF(ISERROR(VLOOKUP(C14,'GRADE OUT 25'!$B:$G,5,0)),"",VLOOKUP(C14,'GRADE OUT 25'!$B:$G,5,0))</f>
        <v>ROTATIVO</v>
      </c>
      <c r="S14" s="112">
        <f>IF(ISERROR(VLOOKUP(C14,'GRADE OUT 25'!$B:$H,7,0)),0,VLOOKUP(C14,'GRADE OUT 25'!$B:$H,7,0))</f>
        <v>7617.1</v>
      </c>
      <c r="T14" s="113">
        <f>IF(H14="INSERT",0.8,IF(ISERROR(IF(I14=180,6,IF(I14=150,5,IF(I14=120,4,IF(I14=90,3,IF(I14=60,2,IF(I14=45,1.5,IF(I14=30,1,IF(I14=10,0.4,IF(I14=7.5,0.4,IF(I14=7,0.4,IF(I14=5,0.375,IF(I14=15,VLOOKUP(C14,'GRADE OUT 25'!$B:$L,11,0),"0"))))))))))))),0,IF(I14=180,6,IF(I14=150,5,IF(I14=120,4,IF(I14=90,3,IF(I14=60,2,IF(I14=45,1.5,IF(I14=30,1,IF(I14=10,0.4,IF(I14=7.5,0.4,IF(I14=7,0.4,IF(I14=5,0.375,IF(I14=15,VLOOKUP(C14,'GRADE OUT 25'!$B:$L,11,0),"0"))))))))))))))</f>
        <v>0.375</v>
      </c>
      <c r="U14" s="4"/>
    </row>
    <row r="15" spans="2:24" ht="15.75" customHeight="1" x14ac:dyDescent="0.5">
      <c r="B15" s="29"/>
    </row>
    <row r="16" spans="2:24" ht="29.25" hidden="1" customHeight="1" x14ac:dyDescent="0.25">
      <c r="B16" s="164" t="s">
        <v>28</v>
      </c>
      <c r="C16" s="92"/>
      <c r="D16" s="89" t="str">
        <f>IF(ISERROR(VLOOKUP(C16,'GRADE OUT 25'!$B:$G,5,0)),"",VLOOKUP(C16,'GRADE OUT 25'!$B:$G,5,0))</f>
        <v/>
      </c>
      <c r="E16" s="101" t="str">
        <f>IF(ISERROR(VLOOKUP(C16,'GRADE OUT 25'!$B:$G,2,0)),"",VLOOKUP(C16,'GRADE OUT 25'!$B:$G,2,0))</f>
        <v/>
      </c>
      <c r="F16" s="88" t="str">
        <f>IF(ISERROR(VLOOKUP(C16,'GRADE OUT 25'!$B:$G,3,0)),"",VLOOKUP(C16,'GRADE OUT 25'!$B:$G,3,0))</f>
        <v/>
      </c>
      <c r="G16" s="93"/>
      <c r="H16" s="93"/>
      <c r="I16" s="94"/>
      <c r="J16" s="95"/>
      <c r="K16" s="4"/>
      <c r="L16" s="117">
        <f>IF(C16="ROT",VLOOKUP(I16,'GRADE OUT 25'!$C$46:$D$62,2,0),(IF(H16="MERCHANDISING",SUMIFS('GRADE OUT 25'!$AD$4:$AD$33,'GRADE OUT 25'!$Y$4:$Y$33,C16,'GRADE OUT 25'!$AE$4:$AE$33,I16),(IF(H16="INSERT",SUMIFS('GRADE OUT 25'!$AF$36:$AF$41,'GRADE OUT 25'!$Y$36:$Y$41,C16,'GRADE OUT 25'!$AE$36:$AE$41,I16),S16*T16)))))</f>
        <v>0</v>
      </c>
      <c r="M16" s="118">
        <f t="shared" ref="M16:M18" si="3">L16*$J16</f>
        <v>0</v>
      </c>
      <c r="N16" s="119"/>
      <c r="O16" s="120">
        <f t="shared" ref="O16:O18" si="4">L16-L16*N16</f>
        <v>0</v>
      </c>
      <c r="P16" s="121">
        <f t="shared" ref="P16:P18" si="5">O16*$J16</f>
        <v>0</v>
      </c>
      <c r="Q16" s="4"/>
      <c r="R16" s="111" t="str">
        <f>IF(ISERROR(VLOOKUP(C16,'GRADE OUT 25'!$B:$G,5,0)),"",VLOOKUP(C16,'GRADE OUT 25'!$B:$G,5,0))</f>
        <v/>
      </c>
      <c r="S16" s="112">
        <f>IF(ISERROR(VLOOKUP(C16,'GRADE OUT 25'!$B:$H,7,0)),0,VLOOKUP(C16,'GRADE OUT 25'!$B:$H,7,0))</f>
        <v>0</v>
      </c>
      <c r="T16" s="113" t="str">
        <f>IF(H16="INSERT",0.8,IF(ISERROR(IF(I16=180,6,IF(I16=150,5,IF(I16=120,4,IF(I16=90,3,IF(I16=60,2,IF(I16=45,1.5,IF(I16=30,1,IF(I16=10,0.4,IF(I16=7.5,0.4,IF(I16=7,0.4,IF(I16=5,0.375,IF(I16=15,VLOOKUP(C16,'GRADE OUT 25'!$B:$L,11,0),"0"))))))))))))),0,IF(I16=180,6,IF(I16=150,5,IF(I16=120,4,IF(I16=90,3,IF(I16=60,2,IF(I16=45,1.5,IF(I16=30,1,IF(I16=10,0.4,IF(I16=7.5,0.4,IF(I16=7,0.4,IF(I16=5,0.375,IF(I16=15,VLOOKUP(C16,'GRADE OUT 25'!$B:$L,11,0),"0"))))))))))))))</f>
        <v>0</v>
      </c>
      <c r="U16" s="4"/>
      <c r="V16" s="125">
        <f t="shared" ref="V16:V18" si="6">P16*20%</f>
        <v>0</v>
      </c>
    </row>
    <row r="17" spans="2:22" ht="29.25" hidden="1" customHeight="1" x14ac:dyDescent="0.25">
      <c r="B17" s="164"/>
      <c r="C17" s="92"/>
      <c r="D17" s="89" t="str">
        <f>IF(ISERROR(VLOOKUP(C17,'GRADE OUT 25'!$B:$G,5,0)),"",VLOOKUP(C17,'GRADE OUT 25'!$B:$G,5,0))</f>
        <v/>
      </c>
      <c r="E17" s="101" t="str">
        <f>IF(ISERROR(VLOOKUP(C17,'GRADE OUT 25'!$B:$G,2,0)),"",VLOOKUP(C17,'GRADE OUT 25'!$B:$G,2,0))</f>
        <v/>
      </c>
      <c r="F17" s="88" t="str">
        <f>IF(ISERROR(VLOOKUP(C17,'GRADE OUT 25'!$B:$G,3,0)),"",VLOOKUP(C17,'GRADE OUT 25'!$B:$G,3,0))</f>
        <v/>
      </c>
      <c r="G17" s="93"/>
      <c r="H17" s="93"/>
      <c r="I17" s="94"/>
      <c r="J17" s="95"/>
      <c r="K17" s="4"/>
      <c r="L17" s="103">
        <f>IF(C17="ROT",VLOOKUP(I17,'GRADE OUT 25'!$C$46:$D$62,2,0),(IF(H17="MERCHANDISING",SUMIFS('GRADE OUT 25'!$AD$4:$AD$33,'GRADE OUT 25'!$Y$4:$Y$33,C17,'GRADE OUT 25'!$AE$4:$AE$33,I17),(IF(H17="INSERT",SUMIFS('GRADE OUT 25'!$AF$36:$AF$41,'GRADE OUT 25'!$Y$36:$Y$41,C17,'GRADE OUT 25'!$AE$36:$AE$41,I17),S17*T17)))))</f>
        <v>0</v>
      </c>
      <c r="M17" s="104">
        <f t="shared" si="3"/>
        <v>0</v>
      </c>
      <c r="N17" s="99"/>
      <c r="O17" s="107">
        <f t="shared" si="4"/>
        <v>0</v>
      </c>
      <c r="P17" s="108">
        <f t="shared" si="5"/>
        <v>0</v>
      </c>
      <c r="Q17" s="4"/>
      <c r="R17" s="111" t="str">
        <f>IF(ISERROR(VLOOKUP(C17,'GRADE OUT 25'!$B:$G,5,0)),"",VLOOKUP(C17,'GRADE OUT 25'!$B:$G,5,0))</f>
        <v/>
      </c>
      <c r="S17" s="112">
        <f>IF(ISERROR(VLOOKUP(C17,'GRADE OUT 25'!$B:$H,7,0)),0,VLOOKUP(C17,'GRADE OUT 25'!$B:$H,7,0))</f>
        <v>0</v>
      </c>
      <c r="T17" s="113" t="str">
        <f>IF(H17="INSERT",0.8,IF(ISERROR(IF(I17=180,6,IF(I17=150,5,IF(I17=120,4,IF(I17=90,3,IF(I17=60,2,IF(I17=45,1.5,IF(I17=30,1,IF(I17=10,0.4,IF(I17=7.5,0.4,IF(I17=7,0.4,IF(I17=5,0.375,IF(I17=15,VLOOKUP(C17,'GRADE OUT 25'!$B:$L,11,0),"0"))))))))))))),0,IF(I17=180,6,IF(I17=150,5,IF(I17=120,4,IF(I17=90,3,IF(I17=60,2,IF(I17=45,1.5,IF(I17=30,1,IF(I17=10,0.4,IF(I17=7.5,0.4,IF(I17=7,0.4,IF(I17=5,0.375,IF(I17=15,VLOOKUP(C17,'GRADE OUT 25'!$B:$L,11,0),"0"))))))))))))))</f>
        <v>0</v>
      </c>
      <c r="U17" s="4"/>
      <c r="V17" s="125">
        <f t="shared" si="6"/>
        <v>0</v>
      </c>
    </row>
    <row r="18" spans="2:22" ht="29.25" hidden="1" customHeight="1" x14ac:dyDescent="0.25">
      <c r="B18" s="164"/>
      <c r="C18" s="92"/>
      <c r="D18" s="89" t="str">
        <f>IF(ISERROR(VLOOKUP(C18,'GRADE OUT 25'!$B:$G,5,0)),"",VLOOKUP(C18,'GRADE OUT 25'!$B:$G,5,0))</f>
        <v/>
      </c>
      <c r="E18" s="102" t="str">
        <f>IF(ISERROR(VLOOKUP(C18,'GRADE OUT 25'!$B:$G,2,0)),"",VLOOKUP(C18,'GRADE OUT 25'!$B:$G,2,0))</f>
        <v/>
      </c>
      <c r="F18" s="90" t="str">
        <f>IF(ISERROR(VLOOKUP(C18,'GRADE OUT 25'!$B:$G,3,0)),"",VLOOKUP(C18,'GRADE OUT 25'!$B:$G,3,0))</f>
        <v/>
      </c>
      <c r="G18" s="96"/>
      <c r="H18" s="93"/>
      <c r="I18" s="97"/>
      <c r="J18" s="98"/>
      <c r="K18" s="4"/>
      <c r="L18" s="105">
        <f>IF(C18="ROT",VLOOKUP(I18,'GRADE OUT 25'!$C$46:$D$62,2,0),(IF(H18="MERCHANDISING",SUMIFS('GRADE OUT 25'!$AD$4:$AD$33,'GRADE OUT 25'!$Y$4:$Y$33,C18,'GRADE OUT 25'!$AE$4:$AE$33,I18),(IF(H18="INSERT",SUMIFS('GRADE OUT 25'!$AF$36:$AF$41,'GRADE OUT 25'!$Y$36:$Y$41,C18,'GRADE OUT 25'!$AE$36:$AE$41,I18),S18*T18)))))</f>
        <v>0</v>
      </c>
      <c r="M18" s="106">
        <f t="shared" si="3"/>
        <v>0</v>
      </c>
      <c r="N18" s="100"/>
      <c r="O18" s="109">
        <f t="shared" si="4"/>
        <v>0</v>
      </c>
      <c r="P18" s="110">
        <f t="shared" si="5"/>
        <v>0</v>
      </c>
      <c r="Q18" s="4"/>
      <c r="R18" s="114" t="str">
        <f>IF(ISERROR(VLOOKUP(C18,'GRADE OUT 25'!$B:$G,5,0)),"",VLOOKUP(C18,'GRADE OUT 25'!$B:$G,5,0))</f>
        <v/>
      </c>
      <c r="S18" s="115">
        <f>IF(ISERROR(VLOOKUP(C18,'GRADE OUT 25'!$B:$H,7,0)),0,VLOOKUP(C18,'GRADE OUT 25'!$B:$H,7,0))</f>
        <v>0</v>
      </c>
      <c r="T18" s="116" t="str">
        <f>IF(H18="INSERT",0.8,IF(ISERROR(IF(I18=180,6,IF(I18=150,5,IF(I18=120,4,IF(I18=90,3,IF(I18=60,2,IF(I18=45,1.5,IF(I18=30,1,IF(I18=10,0.4,IF(I18=7.5,0.4,IF(I18=7,0.4,IF(I18=5,0.375,IF(I18=15,VLOOKUP(C18,'GRADE OUT 25'!$B:$L,11,0),"0"))))))))))))),0,IF(I18=180,6,IF(I18=150,5,IF(I18=120,4,IF(I18=90,3,IF(I18=60,2,IF(I18=45,1.5,IF(I18=30,1,IF(I18=10,0.4,IF(I18=7.5,0.4,IF(I18=7,0.4,IF(I18=5,0.375,IF(I18=15,VLOOKUP(C18,'GRADE OUT 25'!$B:$L,11,0),"0"))))))))))))))</f>
        <v>0</v>
      </c>
      <c r="U18" s="4"/>
      <c r="V18" s="125">
        <f t="shared" si="6"/>
        <v>0</v>
      </c>
    </row>
    <row r="19" spans="2:22" ht="15.75" hidden="1" customHeight="1" x14ac:dyDescent="0.5">
      <c r="B19" s="29"/>
    </row>
    <row r="20" spans="2:22" ht="29.25" hidden="1" customHeight="1" x14ac:dyDescent="0.25">
      <c r="B20" s="164" t="s">
        <v>29</v>
      </c>
      <c r="C20" s="92"/>
      <c r="D20" s="89" t="str">
        <f>IF(ISERROR(VLOOKUP(C20,'GRADE OUT 25'!$B:$G,5,0)),"",VLOOKUP(C20,'GRADE OUT 25'!$B:$G,5,0))</f>
        <v/>
      </c>
      <c r="E20" s="101" t="str">
        <f>IF(ISERROR(VLOOKUP(C20,'GRADE OUT 25'!$B:$G,2,0)),"",VLOOKUP(C20,'GRADE OUT 25'!$B:$G,2,0))</f>
        <v/>
      </c>
      <c r="F20" s="88" t="str">
        <f>IF(ISERROR(VLOOKUP(C20,'GRADE OUT 25'!$B:$G,3,0)),"",VLOOKUP(C20,'GRADE OUT 25'!$B:$G,3,0))</f>
        <v/>
      </c>
      <c r="G20" s="93"/>
      <c r="H20" s="93"/>
      <c r="I20" s="94"/>
      <c r="J20" s="95"/>
      <c r="K20" s="4"/>
      <c r="L20" s="117">
        <f>IF(C20="ROT",VLOOKUP(I20,'GRADE OUT 25'!$C$46:$D$62,2,0),(IF(H20="MERCHANDISING",SUMIFS('GRADE OUT 25'!$AD$4:$AD$33,'GRADE OUT 25'!$Y$4:$Y$33,C20,'GRADE OUT 25'!$AE$4:$AE$33,I20),(IF(H20="INSERT",SUMIFS('GRADE OUT 25'!$AF$36:$AF$41,'GRADE OUT 25'!$Y$36:$Y$41,C20,'GRADE OUT 25'!$AE$36:$AE$41,I20),S20*T20)))))</f>
        <v>0</v>
      </c>
      <c r="M20" s="118">
        <f t="shared" ref="M20:M22" si="7">L20*$J20</f>
        <v>0</v>
      </c>
      <c r="N20" s="119"/>
      <c r="O20" s="120">
        <f t="shared" ref="O20:O22" si="8">L20-L20*N20</f>
        <v>0</v>
      </c>
      <c r="P20" s="121">
        <f t="shared" ref="P20:P22" si="9">O20*$J20</f>
        <v>0</v>
      </c>
      <c r="Q20" s="4"/>
      <c r="R20" s="111" t="str">
        <f>IF(ISERROR(VLOOKUP(C20,'GRADE OUT 25'!$B:$G,5,0)),"",VLOOKUP(C20,'GRADE OUT 25'!$B:$G,5,0))</f>
        <v/>
      </c>
      <c r="S20" s="112">
        <f>IF(ISERROR(VLOOKUP(C20,'GRADE OUT 25'!$B:$H,7,0)),0,VLOOKUP(C20,'GRADE OUT 25'!$B:$H,7,0))</f>
        <v>0</v>
      </c>
      <c r="T20" s="113" t="str">
        <f>IF(H20="INSERT",0.8,IF(ISERROR(IF(I20=180,6,IF(I20=150,5,IF(I20=120,4,IF(I20=90,3,IF(I20=60,2,IF(I20=45,1.5,IF(I20=30,1,IF(I20=10,0.4,IF(I20=7.5,0.4,IF(I20=7,0.4,IF(I20=5,0.375,IF(I20=15,VLOOKUP(C20,'GRADE OUT 25'!$B:$L,11,0),"0"))))))))))))),0,IF(I20=180,6,IF(I20=150,5,IF(I20=120,4,IF(I20=90,3,IF(I20=60,2,IF(I20=45,1.5,IF(I20=30,1,IF(I20=10,0.4,IF(I20=7.5,0.4,IF(I20=7,0.4,IF(I20=5,0.375,IF(I20=15,VLOOKUP(C20,'GRADE OUT 25'!$B:$L,11,0),"0"))))))))))))))</f>
        <v>0</v>
      </c>
      <c r="U20" s="4"/>
    </row>
    <row r="21" spans="2:22" ht="29.25" hidden="1" customHeight="1" x14ac:dyDescent="0.25">
      <c r="B21" s="164"/>
      <c r="C21" s="92"/>
      <c r="D21" s="89" t="str">
        <f>IF(ISERROR(VLOOKUP(C21,'GRADE OUT 25'!$B:$G,5,0)),"",VLOOKUP(C21,'GRADE OUT 25'!$B:$G,5,0))</f>
        <v/>
      </c>
      <c r="E21" s="101" t="str">
        <f>IF(ISERROR(VLOOKUP(C21,'GRADE OUT 25'!$B:$G,2,0)),"",VLOOKUP(C21,'GRADE OUT 25'!$B:$G,2,0))</f>
        <v/>
      </c>
      <c r="F21" s="88" t="str">
        <f>IF(ISERROR(VLOOKUP(C21,'GRADE OUT 25'!$B:$G,3,0)),"",VLOOKUP(C21,'GRADE OUT 25'!$B:$G,3,0))</f>
        <v/>
      </c>
      <c r="G21" s="93"/>
      <c r="H21" s="93"/>
      <c r="I21" s="94"/>
      <c r="J21" s="95"/>
      <c r="K21" s="4"/>
      <c r="L21" s="103">
        <f>IF(C21="ROT",VLOOKUP(I21,'GRADE OUT 25'!$C$46:$D$62,2,0),(IF(H21="MERCHANDISING",SUMIFS('GRADE OUT 25'!$AD$4:$AD$33,'GRADE OUT 25'!$Y$4:$Y$33,C21,'GRADE OUT 25'!$AE$4:$AE$33,I21),(IF(H21="INSERT",SUMIFS('GRADE OUT 25'!$AF$36:$AF$41,'GRADE OUT 25'!$Y$36:$Y$41,C21,'GRADE OUT 25'!$AE$36:$AE$41,I21),S21*T21)))))</f>
        <v>0</v>
      </c>
      <c r="M21" s="104">
        <f t="shared" si="7"/>
        <v>0</v>
      </c>
      <c r="N21" s="99"/>
      <c r="O21" s="107">
        <f t="shared" si="8"/>
        <v>0</v>
      </c>
      <c r="P21" s="108">
        <f t="shared" si="9"/>
        <v>0</v>
      </c>
      <c r="Q21" s="4"/>
      <c r="R21" s="111" t="str">
        <f>IF(ISERROR(VLOOKUP(C21,'GRADE OUT 25'!$B:$G,5,0)),"",VLOOKUP(C21,'GRADE OUT 25'!$B:$G,5,0))</f>
        <v/>
      </c>
      <c r="S21" s="112">
        <f>IF(ISERROR(VLOOKUP(C21,'GRADE OUT 25'!$B:$H,7,0)),0,VLOOKUP(C21,'GRADE OUT 25'!$B:$H,7,0))</f>
        <v>0</v>
      </c>
      <c r="T21" s="113" t="str">
        <f>IF(H21="INSERT",0.8,IF(ISERROR(IF(I21=180,6,IF(I21=150,5,IF(I21=120,4,IF(I21=90,3,IF(I21=60,2,IF(I21=45,1.5,IF(I21=30,1,IF(I21=10,0.4,IF(I21=7.5,0.4,IF(I21=7,0.4,IF(I21=5,0.375,IF(I21=15,VLOOKUP(C21,'GRADE OUT 25'!$B:$L,11,0),"0"))))))))))))),0,IF(I21=180,6,IF(I21=150,5,IF(I21=120,4,IF(I21=90,3,IF(I21=60,2,IF(I21=45,1.5,IF(I21=30,1,IF(I21=10,0.4,IF(I21=7.5,0.4,IF(I21=7,0.4,IF(I21=5,0.375,IF(I21=15,VLOOKUP(C21,'GRADE OUT 25'!$B:$L,11,0),"0"))))))))))))))</f>
        <v>0</v>
      </c>
      <c r="U21" s="4"/>
    </row>
    <row r="22" spans="2:22" ht="29.25" hidden="1" customHeight="1" x14ac:dyDescent="0.25">
      <c r="B22" s="164"/>
      <c r="C22" s="92"/>
      <c r="D22" s="89" t="str">
        <f>IF(ISERROR(VLOOKUP(C22,'GRADE OUT 25'!$B:$G,5,0)),"",VLOOKUP(C22,'GRADE OUT 25'!$B:$G,5,0))</f>
        <v/>
      </c>
      <c r="E22" s="102" t="str">
        <f>IF(ISERROR(VLOOKUP(C22,'GRADE OUT 25'!$B:$G,2,0)),"",VLOOKUP(C22,'GRADE OUT 25'!$B:$G,2,0))</f>
        <v/>
      </c>
      <c r="F22" s="90" t="str">
        <f>IF(ISERROR(VLOOKUP(C22,'GRADE OUT 25'!$B:$G,3,0)),"",VLOOKUP(C22,'GRADE OUT 25'!$B:$G,3,0))</f>
        <v/>
      </c>
      <c r="G22" s="96"/>
      <c r="H22" s="93"/>
      <c r="I22" s="97"/>
      <c r="J22" s="98"/>
      <c r="K22" s="4"/>
      <c r="L22" s="105">
        <f>IF(C22="ROT",VLOOKUP(I22,'GRADE OUT 25'!$C$46:$D$62,2,0),(IF(H22="MERCHANDISING",SUMIFS('GRADE OUT 25'!$AD$4:$AD$33,'GRADE OUT 25'!$Y$4:$Y$33,C22,'GRADE OUT 25'!$AE$4:$AE$33,I22),(IF(H22="INSERT",SUMIFS('GRADE OUT 25'!$AF$36:$AF$41,'GRADE OUT 25'!$Y$36:$Y$41,C22,'GRADE OUT 25'!$AE$36:$AE$41,I22),S22*T22)))))</f>
        <v>0</v>
      </c>
      <c r="M22" s="106">
        <f t="shared" si="7"/>
        <v>0</v>
      </c>
      <c r="N22" s="100"/>
      <c r="O22" s="109">
        <f t="shared" si="8"/>
        <v>0</v>
      </c>
      <c r="P22" s="110">
        <f t="shared" si="9"/>
        <v>0</v>
      </c>
      <c r="Q22" s="4"/>
      <c r="R22" s="114" t="str">
        <f>IF(ISERROR(VLOOKUP(C22,'GRADE OUT 25'!$B:$G,5,0)),"",VLOOKUP(C22,'GRADE OUT 25'!$B:$G,5,0))</f>
        <v/>
      </c>
      <c r="S22" s="115">
        <f>IF(ISERROR(VLOOKUP(C22,'GRADE OUT 25'!$B:$H,7,0)),0,VLOOKUP(C22,'GRADE OUT 25'!$B:$H,7,0))</f>
        <v>0</v>
      </c>
      <c r="T22" s="116" t="str">
        <f>IF(H22="INSERT",0.8,IF(ISERROR(IF(I22=180,6,IF(I22=150,5,IF(I22=120,4,IF(I22=90,3,IF(I22=60,2,IF(I22=45,1.5,IF(I22=30,1,IF(I22=10,0.4,IF(I22=7.5,0.4,IF(I22=7,0.4,IF(I22=5,0.375,IF(I22=15,VLOOKUP(C22,'GRADE OUT 25'!$B:$L,11,0),"0"))))))))))))),0,IF(I22=180,6,IF(I22=150,5,IF(I22=120,4,IF(I22=90,3,IF(I22=60,2,IF(I22=45,1.5,IF(I22=30,1,IF(I22=10,0.4,IF(I22=7.5,0.4,IF(I22=7,0.4,IF(I22=5,0.375,IF(I22=15,VLOOKUP(C22,'GRADE OUT 25'!$B:$L,11,0),"0"))))))))))))))</f>
        <v>0</v>
      </c>
      <c r="U22" s="4"/>
    </row>
    <row r="23" spans="2:22" ht="15.75" hidden="1" customHeight="1" x14ac:dyDescent="0.5">
      <c r="B23" s="29"/>
    </row>
    <row r="24" spans="2:22" ht="29.25" customHeight="1" x14ac:dyDescent="0.25">
      <c r="B24" s="128" t="s">
        <v>30</v>
      </c>
      <c r="C24" s="92" t="s">
        <v>149</v>
      </c>
      <c r="D24" s="89" t="str">
        <f>IF(ISERROR(VLOOKUP(C24,'GRADE OUT 25'!$B:$G,5,0)),"",VLOOKUP(C24,'GRADE OUT 25'!$B:$G,5,0))</f>
        <v>ROTATIVO</v>
      </c>
      <c r="E24" s="101">
        <f>IF(ISERROR(VLOOKUP(C24,'GRADE OUT 25'!$B:$G,2,0)),"",VLOOKUP(C24,'GRADE OUT 25'!$B:$G,2,0))</f>
        <v>0</v>
      </c>
      <c r="F24" s="88">
        <f>IF(ISERROR(VLOOKUP(C24,'GRADE OUT 25'!$B:$G,3,0)),"",VLOOKUP(C24,'GRADE OUT 25'!$B:$G,3,0))</f>
        <v>0</v>
      </c>
      <c r="G24" s="143" t="s">
        <v>162</v>
      </c>
      <c r="H24" s="93" t="s">
        <v>156</v>
      </c>
      <c r="I24" s="94">
        <v>30</v>
      </c>
      <c r="J24" s="95">
        <v>10</v>
      </c>
      <c r="K24" s="4"/>
      <c r="L24" s="117">
        <f>IF(C24="ROT",VLOOKUP(I24,'GRADE OUT 25'!$C$46:$D$62,2,0),(IF(H24="MERCHANDISING",SUMIFS('GRADE OUT 25'!$AD$4:$AD$33,'GRADE OUT 25'!$Y$4:$Y$33,C24,'GRADE OUT 25'!$AE$4:$AE$33,I24),(IF(H24="INSERT",SUMIFS('GRADE OUT 25'!$AF$36:$AF$41,'GRADE OUT 25'!$Y$36:$Y$41,C24,'GRADE OUT 25'!$AE$36:$AE$41,I24),S24*T24)))))</f>
        <v>7617.1</v>
      </c>
      <c r="M24" s="118">
        <f t="shared" ref="M24" si="10">L24*$J24</f>
        <v>76171</v>
      </c>
      <c r="N24" s="119"/>
      <c r="O24" s="120">
        <f t="shared" ref="O24" si="11">L24-L24*N24</f>
        <v>7617.1</v>
      </c>
      <c r="P24" s="121">
        <f t="shared" ref="P24" si="12">O24*$J24</f>
        <v>76171</v>
      </c>
      <c r="Q24" s="4"/>
      <c r="R24" s="111" t="str">
        <f>IF(ISERROR(VLOOKUP(C24,'GRADE OUT 25'!$B:$G,5,0)),"",VLOOKUP(C24,'GRADE OUT 25'!$B:$G,5,0))</f>
        <v>ROTATIVO</v>
      </c>
      <c r="S24" s="112">
        <f>IF(ISERROR(VLOOKUP(C24,'GRADE OUT 25'!$B:$H,7,0)),0,VLOOKUP(C24,'GRADE OUT 25'!$B:$H,7,0))</f>
        <v>7617.1</v>
      </c>
      <c r="T24" s="113">
        <f>IF(H24="INSERT",0.8,IF(ISERROR(IF(I24=180,6,IF(I24=150,5,IF(I24=120,4,IF(I24=90,3,IF(I24=60,2,IF(I24=45,1.5,IF(I24=30,1,IF(I24=10,0.4,IF(I24=7.5,0.4,IF(I24=7,0.4,IF(I24=5,0.375,IF(I24=15,VLOOKUP(C24,'GRADE OUT 25'!$B:$L,11,0),"0"))))))))))))),0,IF(I24=180,6,IF(I24=150,5,IF(I24=120,4,IF(I24=90,3,IF(I24=60,2,IF(I24=45,1.5,IF(I24=30,1,IF(I24=10,0.4,IF(I24=7.5,0.4,IF(I24=7,0.4,IF(I24=5,0.375,IF(I24=15,VLOOKUP(C24,'GRADE OUT 25'!$B:$L,11,0),"0"))))))))))))))</f>
        <v>1</v>
      </c>
      <c r="U24" s="4"/>
    </row>
    <row r="25" spans="2:22" ht="9.75" customHeight="1" x14ac:dyDescent="0.25"/>
    <row r="26" spans="2:22" ht="18" customHeight="1" x14ac:dyDescent="0.25"/>
    <row r="27" spans="2:22" ht="51" customHeight="1" x14ac:dyDescent="0.25">
      <c r="B27" s="159" t="s">
        <v>23</v>
      </c>
      <c r="C27" s="160"/>
      <c r="D27" s="160"/>
      <c r="E27" s="160"/>
      <c r="F27" s="160"/>
      <c r="G27" s="160"/>
      <c r="H27" s="160"/>
      <c r="I27" s="129"/>
      <c r="J27" s="130">
        <f>SUM(J14:J24)</f>
        <v>75</v>
      </c>
      <c r="K27" s="5"/>
      <c r="L27" s="131"/>
      <c r="M27" s="132">
        <f>SUM(M14:M24)</f>
        <v>261837.81250000003</v>
      </c>
      <c r="N27" s="133"/>
      <c r="O27" s="134"/>
      <c r="P27" s="135">
        <f>SUM(P14:P24)</f>
        <v>261837.81250000003</v>
      </c>
      <c r="Q27" s="5"/>
      <c r="R27" s="136"/>
      <c r="S27" s="137"/>
      <c r="T27" s="138"/>
      <c r="U27" s="5"/>
      <c r="V27" s="139">
        <f>SUM(V16:V18)</f>
        <v>0</v>
      </c>
    </row>
    <row r="28" spans="2:22" ht="19.5" customHeight="1" x14ac:dyDescent="0.25">
      <c r="B28" s="1"/>
      <c r="C28" s="1"/>
      <c r="D28" s="1"/>
      <c r="E28" s="7"/>
      <c r="F28" s="7"/>
      <c r="G28" s="7"/>
      <c r="H28" s="7"/>
      <c r="I28" s="7"/>
      <c r="J28" s="8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 ht="19.5" customHeight="1" x14ac:dyDescent="0.25">
      <c r="B29" s="9" t="s">
        <v>21</v>
      </c>
      <c r="C29" s="9"/>
      <c r="D29" s="9"/>
      <c r="E29" s="7"/>
      <c r="F29" s="7"/>
      <c r="G29" s="7"/>
      <c r="H29" s="7"/>
      <c r="I29" s="7"/>
      <c r="J29" s="8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2:22" ht="19.5" customHeight="1" x14ac:dyDescent="0.25">
      <c r="B30" s="9" t="s">
        <v>26</v>
      </c>
      <c r="C30" s="9"/>
      <c r="D30" s="9"/>
      <c r="E30" s="7"/>
      <c r="F30" s="7"/>
      <c r="G30" s="7"/>
      <c r="H30" s="7"/>
      <c r="I30" s="7"/>
      <c r="J30" s="8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</sheetData>
  <mergeCells count="18">
    <mergeCell ref="B16:B18"/>
    <mergeCell ref="B20:B22"/>
    <mergeCell ref="B27:H27"/>
    <mergeCell ref="L11:M12"/>
    <mergeCell ref="N11:N13"/>
    <mergeCell ref="O11:P12"/>
    <mergeCell ref="R11:T12"/>
    <mergeCell ref="V11:V12"/>
    <mergeCell ref="B2:V2"/>
    <mergeCell ref="C10:J10"/>
    <mergeCell ref="L10:P10"/>
    <mergeCell ref="C11:C13"/>
    <mergeCell ref="D11:D13"/>
    <mergeCell ref="E11:F12"/>
    <mergeCell ref="G11:G13"/>
    <mergeCell ref="H11:H13"/>
    <mergeCell ref="I11:I13"/>
    <mergeCell ref="J11:J13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2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D1A97F-DC23-472E-B8C6-73991332AD2D}">
          <x14:formula1>
            <xm:f>LISTA!$A$1:$A$4</xm:f>
          </x14:formula1>
          <xm:sqref>H14 H16:H18 H20:H22 H24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D020-2571-4AA8-AA38-5AE5F0E20AC9}">
  <dimension ref="A1:O4"/>
  <sheetViews>
    <sheetView workbookViewId="0">
      <selection activeCell="B21" sqref="B21"/>
    </sheetView>
  </sheetViews>
  <sheetFormatPr defaultRowHeight="15" x14ac:dyDescent="0.25"/>
  <cols>
    <col min="1" max="3" width="17.5703125" customWidth="1"/>
    <col min="4" max="4" width="21.85546875" bestFit="1" customWidth="1"/>
    <col min="5" max="15" width="17.5703125" customWidth="1"/>
  </cols>
  <sheetData>
    <row r="1" spans="1:15" ht="24" thickBot="1" x14ac:dyDescent="0.3">
      <c r="A1" s="165" t="s">
        <v>163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7"/>
    </row>
    <row r="2" spans="1:15" ht="26.25" thickBot="1" x14ac:dyDescent="0.3">
      <c r="A2" s="168" t="s">
        <v>176</v>
      </c>
      <c r="B2" s="169" t="s">
        <v>177</v>
      </c>
      <c r="C2" s="170" t="s">
        <v>178</v>
      </c>
      <c r="D2" s="169" t="s">
        <v>179</v>
      </c>
      <c r="E2" s="171" t="s">
        <v>180</v>
      </c>
      <c r="F2" s="171"/>
      <c r="G2" s="172" t="s">
        <v>181</v>
      </c>
      <c r="H2" s="172" t="s">
        <v>182</v>
      </c>
      <c r="I2" s="172" t="s">
        <v>183</v>
      </c>
      <c r="J2" s="173" t="s">
        <v>184</v>
      </c>
      <c r="K2" s="174"/>
      <c r="L2" s="175" t="s">
        <v>185</v>
      </c>
      <c r="M2" s="176" t="s">
        <v>186</v>
      </c>
      <c r="N2" s="177" t="s">
        <v>187</v>
      </c>
      <c r="O2" s="178" t="s">
        <v>188</v>
      </c>
    </row>
    <row r="3" spans="1:15" ht="51" x14ac:dyDescent="0.25">
      <c r="A3" s="179" t="s">
        <v>189</v>
      </c>
      <c r="B3" s="180" t="s">
        <v>190</v>
      </c>
      <c r="C3" s="180" t="s">
        <v>191</v>
      </c>
      <c r="D3" s="181" t="s">
        <v>192</v>
      </c>
      <c r="E3" s="180">
        <v>1</v>
      </c>
      <c r="F3" s="180" t="s">
        <v>193</v>
      </c>
      <c r="G3" s="180" t="s">
        <v>191</v>
      </c>
      <c r="H3" s="182">
        <v>270000</v>
      </c>
      <c r="I3" s="183" t="s">
        <v>194</v>
      </c>
      <c r="J3" s="184">
        <v>91</v>
      </c>
      <c r="K3" s="180" t="s">
        <v>195</v>
      </c>
      <c r="L3" s="185">
        <f>J3*H3/1000</f>
        <v>24570</v>
      </c>
      <c r="M3" s="186">
        <v>0</v>
      </c>
      <c r="N3" s="184">
        <f>J3-(J3*M3)</f>
        <v>91</v>
      </c>
      <c r="O3" s="187">
        <f t="shared" ref="O3" si="0">L3-(L3*M3)</f>
        <v>24570</v>
      </c>
    </row>
    <row r="4" spans="1:15" ht="21" x14ac:dyDescent="0.25">
      <c r="A4" s="188" t="s">
        <v>9</v>
      </c>
      <c r="B4" s="189"/>
      <c r="C4" s="189"/>
      <c r="D4" s="189"/>
      <c r="E4" s="189"/>
      <c r="F4" s="189"/>
      <c r="G4" s="189"/>
      <c r="H4" s="189"/>
      <c r="I4" s="189"/>
      <c r="J4" s="189"/>
      <c r="K4" s="190"/>
      <c r="L4" s="191">
        <f>SUM(L3:L3)</f>
        <v>24570</v>
      </c>
      <c r="M4" s="186">
        <v>0</v>
      </c>
      <c r="N4" s="144"/>
      <c r="O4" s="192">
        <f>SUM(O3:O3)</f>
        <v>24570</v>
      </c>
    </row>
  </sheetData>
  <mergeCells count="4">
    <mergeCell ref="A1:O1"/>
    <mergeCell ref="E2:F2"/>
    <mergeCell ref="J2:K2"/>
    <mergeCell ref="A4:K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AUD % SETEMBRO</vt:lpstr>
      <vt:lpstr>GRADE OUT 25</vt:lpstr>
      <vt:lpstr>LISTA</vt:lpstr>
      <vt:lpstr>GO</vt:lpstr>
      <vt:lpstr>MTP GO</vt:lpstr>
      <vt:lpstr>GO!Area_de_impressao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Isaque Lucas Borges dos Santos</dc:creator>
  <cp:lastModifiedBy>Bruna Kristiny Castilho de Araujo</cp:lastModifiedBy>
  <cp:lastPrinted>2024-10-24T18:16:32Z</cp:lastPrinted>
  <dcterms:created xsi:type="dcterms:W3CDTF">2021-09-02T14:01:43Z</dcterms:created>
  <dcterms:modified xsi:type="dcterms:W3CDTF">2025-10-21T13:10:27Z</dcterms:modified>
</cp:coreProperties>
</file>